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</sheets>
  <calcPr calcId="162913"/>
</workbook>
</file>

<file path=xl/calcChain.xml><?xml version="1.0" encoding="utf-8"?>
<calcChain xmlns="http://schemas.openxmlformats.org/spreadsheetml/2006/main">
  <c r="U33" i="2" l="1"/>
  <c r="H33" i="2"/>
  <c r="A33" i="2"/>
  <c r="N33" i="2"/>
  <c r="C3" i="1"/>
  <c r="E3" i="1"/>
  <c r="G3" i="1"/>
  <c r="I3" i="1"/>
  <c r="K3" i="1"/>
  <c r="M3" i="1"/>
  <c r="O3" i="1"/>
  <c r="Q3" i="1"/>
  <c r="C4" i="1"/>
  <c r="E4" i="1"/>
  <c r="G4" i="1"/>
  <c r="I4" i="1"/>
  <c r="K4" i="1"/>
  <c r="M4" i="1"/>
  <c r="O4" i="1"/>
  <c r="Q4" i="1"/>
  <c r="A33" i="1"/>
  <c r="I33" i="1"/>
  <c r="A34" i="1"/>
  <c r="I34" i="1"/>
</calcChain>
</file>

<file path=xl/sharedStrings.xml><?xml version="1.0" encoding="utf-8"?>
<sst xmlns="http://schemas.openxmlformats.org/spreadsheetml/2006/main" count="269" uniqueCount="140">
  <si>
    <t>金　　額</t>
    <phoneticPr fontId="2" type="noConversion"/>
  </si>
  <si>
    <t>結構比％</t>
    <phoneticPr fontId="2" type="noConversion"/>
  </si>
  <si>
    <t>結構比％</t>
    <phoneticPr fontId="2" type="noConversion"/>
  </si>
  <si>
    <t>Amount</t>
    <phoneticPr fontId="2" type="noConversion"/>
  </si>
  <si>
    <t>單位：新台幣千元</t>
    <phoneticPr fontId="2" type="noConversion"/>
  </si>
  <si>
    <t>單位：新臺幣千元</t>
  </si>
  <si>
    <t>Unit：NT$ 1,000</t>
  </si>
  <si>
    <t xml:space="preserve">總　　計
</t>
  </si>
  <si>
    <t xml:space="preserve">關　　稅
</t>
  </si>
  <si>
    <t>營利事業
所 得 稅</t>
  </si>
  <si>
    <t xml:space="preserve">綜合所得稅
</t>
  </si>
  <si>
    <t>Grand Total</t>
  </si>
  <si>
    <t>Customs
Duties</t>
  </si>
  <si>
    <t>Profit-seeking
Enterprise
Income Tax</t>
  </si>
  <si>
    <t>Individual
Income Tax</t>
  </si>
  <si>
    <t xml:space="preserve">貨　物　稅
</t>
  </si>
  <si>
    <t xml:space="preserve">證券交易稅
</t>
  </si>
  <si>
    <t xml:space="preserve">期貨交易稅
</t>
  </si>
  <si>
    <t>Commodity
Tax</t>
  </si>
  <si>
    <t>Securities
Transaction Tax</t>
  </si>
  <si>
    <t xml:space="preserve">Futures
Transaction Tax </t>
  </si>
  <si>
    <t>特種貨物
及勞務稅</t>
  </si>
  <si>
    <t>Specifically 
Selected Goods 
and Services Tax</t>
  </si>
  <si>
    <t xml:space="preserve">地　價　稅
</t>
  </si>
  <si>
    <t xml:space="preserve">土地增值稅
</t>
  </si>
  <si>
    <t xml:space="preserve">房　屋　稅
</t>
  </si>
  <si>
    <t xml:space="preserve">使用牌照稅
</t>
  </si>
  <si>
    <t xml:space="preserve">契　　稅
</t>
  </si>
  <si>
    <t xml:space="preserve">印　花　稅
</t>
  </si>
  <si>
    <t xml:space="preserve">娛　樂　稅
</t>
  </si>
  <si>
    <t>特 別 及
臨時稅課</t>
  </si>
  <si>
    <t>金融保險業
營　業　稅</t>
  </si>
  <si>
    <t>Land Value
Tax</t>
  </si>
  <si>
    <t>Land Value
Increment Tax</t>
  </si>
  <si>
    <t>House Tax</t>
  </si>
  <si>
    <t>Vehicle
License Tax</t>
  </si>
  <si>
    <t>Deed Tax</t>
  </si>
  <si>
    <t>Stamp Tax</t>
  </si>
  <si>
    <t>Amusement
Tax</t>
  </si>
  <si>
    <t>Special and 
Provisional 
Tax Levies</t>
  </si>
  <si>
    <t>Financial
Enterprises
Business Tax</t>
  </si>
  <si>
    <t>健康福利捐</t>
  </si>
  <si>
    <t>Health and
Welfare 
Surcharge 
on Tobacco</t>
  </si>
  <si>
    <r>
      <rPr>
        <sz val="9.25"/>
        <rFont val="細明體"/>
        <family val="3"/>
        <charset val="136"/>
      </rPr>
      <t>地　　區　　別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Region</t>
    </r>
    <phoneticPr fontId="2" type="noConversion"/>
  </si>
  <si>
    <t xml:space="preserve">遺 產 稅*
</t>
    <phoneticPr fontId="2" type="noConversion"/>
  </si>
  <si>
    <t xml:space="preserve">贈 與 稅*
</t>
    <phoneticPr fontId="2" type="noConversion"/>
  </si>
  <si>
    <t>Estate Tax*</t>
    <phoneticPr fontId="2" type="noConversion"/>
  </si>
  <si>
    <t>Gift Tax*</t>
    <phoneticPr fontId="2" type="noConversion"/>
  </si>
  <si>
    <t xml:space="preserve">菸 酒 稅*
</t>
    <phoneticPr fontId="2" type="noConversion"/>
  </si>
  <si>
    <t>Tobacco and
Alcohol Tax*</t>
    <phoneticPr fontId="2" type="noConversion"/>
  </si>
  <si>
    <t>Business
Tax**</t>
  </si>
  <si>
    <t xml:space="preserve">營 業 稅 **
</t>
  </si>
  <si>
    <t>其他項係指無法依地區別劃分之稅目合計，包括關稅。</t>
  </si>
  <si>
    <t>財政部所屬各機關及各縣市稽徵單位。</t>
  </si>
  <si>
    <t>　新北市</t>
  </si>
  <si>
    <t>　New Taipei City</t>
  </si>
  <si>
    <t>　臺北市</t>
  </si>
  <si>
    <t>　Taipei City</t>
  </si>
  <si>
    <t>　桃園市</t>
  </si>
  <si>
    <t>　Taoyuan City</t>
  </si>
  <si>
    <t>　臺中市</t>
  </si>
  <si>
    <t>　Taichung City</t>
  </si>
  <si>
    <t>　臺南市</t>
  </si>
  <si>
    <t>　Tainan City</t>
  </si>
  <si>
    <t>　高雄市</t>
  </si>
  <si>
    <t>　Kaohsiung City</t>
  </si>
  <si>
    <t>　宜蘭縣</t>
  </si>
  <si>
    <t>　Yilan County</t>
  </si>
  <si>
    <t>　新竹縣</t>
  </si>
  <si>
    <t>　Hsinchu County</t>
  </si>
  <si>
    <t>　苗栗縣</t>
  </si>
  <si>
    <t>　Miaoli County</t>
  </si>
  <si>
    <t>　彰化縣</t>
  </si>
  <si>
    <t>　Changhua County</t>
  </si>
  <si>
    <t>　南投縣</t>
  </si>
  <si>
    <t>　Nantou County</t>
  </si>
  <si>
    <t>　雲林縣</t>
  </si>
  <si>
    <t>　Yunlin County</t>
  </si>
  <si>
    <t>　嘉義縣</t>
  </si>
  <si>
    <t>　Chiayi County</t>
  </si>
  <si>
    <t>　屏東縣</t>
  </si>
  <si>
    <t>　Pingtung County</t>
  </si>
  <si>
    <t>　臺東縣</t>
  </si>
  <si>
    <t>　Taitung County</t>
  </si>
  <si>
    <t>　花蓮縣</t>
  </si>
  <si>
    <t>　Hualien County</t>
  </si>
  <si>
    <t>　澎湖縣</t>
  </si>
  <si>
    <t>　Penghu County</t>
  </si>
  <si>
    <t>　基隆市</t>
  </si>
  <si>
    <t>　Keelung City</t>
  </si>
  <si>
    <t>　新竹市</t>
  </si>
  <si>
    <t>　Hsinchu City</t>
  </si>
  <si>
    <t>　嘉義市</t>
  </si>
  <si>
    <t>　Chiayi City</t>
  </si>
  <si>
    <t>　金門縣</t>
  </si>
  <si>
    <t>　Kinmen County</t>
  </si>
  <si>
    <t>　連江縣</t>
  </si>
  <si>
    <t>　Lienchiang County</t>
  </si>
  <si>
    <t>　其　他</t>
  </si>
  <si>
    <t>　Others</t>
  </si>
  <si>
    <t>CY 2019</t>
  </si>
  <si>
    <t>CY 2020</t>
  </si>
  <si>
    <t>108年</t>
  </si>
  <si>
    <t>109年</t>
  </si>
  <si>
    <t>說　　明：</t>
  </si>
  <si>
    <t>資料來源：</t>
  </si>
  <si>
    <t>總　　計</t>
  </si>
  <si>
    <t>CY 2018</t>
  </si>
  <si>
    <t>107年</t>
  </si>
  <si>
    <t>表3-4. 全國賦稅實徵淨額－按地區別分 (1/3)</t>
  </si>
  <si>
    <t>Other refers to the sum total of taxes including customs duties which are unable to classify by region.</t>
  </si>
  <si>
    <t>Various agencies of the Ministry of Finance and tax collection units of each county/city government.</t>
  </si>
  <si>
    <t>CY 2022</t>
  </si>
  <si>
    <t>CY 2023</t>
  </si>
  <si>
    <t>CY 2024</t>
  </si>
  <si>
    <t>CY 2025</t>
  </si>
  <si>
    <t>111年</t>
  </si>
  <si>
    <t>112年</t>
  </si>
  <si>
    <t>113年</t>
  </si>
  <si>
    <t>114年</t>
  </si>
  <si>
    <t>Explanation：</t>
  </si>
  <si>
    <t>Source：</t>
  </si>
  <si>
    <t>CY 2021</t>
  </si>
  <si>
    <t>110年</t>
  </si>
  <si>
    <t>Table 3-4.  Total Net Tax Revenues－by Region (1/3)</t>
  </si>
  <si>
    <t>遺產及贈與稅實物抵繳金額114年計2,595,776千元。</t>
  </si>
  <si>
    <t>附　　註：*遺產及贈與稅、菸酒稅自106年起包括撥入長照基金之稅款。</t>
  </si>
  <si>
    <t>表3-4. 全國賦稅實徵淨額－按地區別分 (2/3)</t>
  </si>
  <si>
    <t>The total amount of using physical objects for payment of estate and gift taxes was NT$ 2,595,776 thousand in 2025.</t>
  </si>
  <si>
    <t>Note：*Since 2017, estate and gift tax, tobacco and alcohol tax, both include revenues for long-term care services development fund.</t>
  </si>
  <si>
    <t>CY  2025</t>
  </si>
  <si>
    <t>Table 3-4.  Total Net Tax Revenues－by Region (2/3)</t>
  </si>
  <si>
    <t>**營業稅包含未指定用途營業稅與金融業營業稅(撥入金融業特別準備金)。</t>
  </si>
  <si>
    <t>特別及臨時稅課包含營建剩餘土石方、礦石開採、土石採取等臨時稅及特別稅。</t>
  </si>
  <si>
    <t>附　　註：</t>
  </si>
  <si>
    <t>表3-4. 全國賦稅實徵淨額－按地區別分 (3/3)</t>
  </si>
  <si>
    <t>**Business tax include undesignated portion and financial enterprises business tax, which were appropriated to financial special
reserves.</t>
  </si>
  <si>
    <t>The special and provisional tax levies includes the special tax levies and the provisional tax levies which are imposed
on the disposal of construction surplus, mining and quarrying.</t>
  </si>
  <si>
    <t>Note：</t>
  </si>
  <si>
    <t>Table 3-4.  Total Net Tax Revenues－by Region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</si>
</sst>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1" formatCode="#,###,###,##0\ "/>
    <numFmt numFmtId="182" formatCode="##0.0\ "/>
    <numFmt numFmtId="185" formatCode="#,###,###,##0;\ \-#,###,###,##0;\ &quot;            -&quot;\ 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11"/>
      <name val="新細明體"/>
      <family val="1"/>
      <charset val="136"/>
    </font>
    <font>
      <sz val="8.25"/>
      <name val="細明體"/>
      <family val="3"/>
      <charset val="136"/>
    </font>
    <font>
      <sz val="12"/>
      <name val="細明體"/>
      <family val="3"/>
      <charset val="136"/>
    </font>
    <font>
      <sz val="9.25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9.25"/>
      <name val="新細明體"/>
      <family val="1"/>
      <charset val="136"/>
      <scheme val="minor"/>
    </font>
    <font>
      <sz val="8.5"/>
      <name val="新細明體"/>
      <family val="1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1" fillId="0" borderId="0">
      <alignment vertical="center"/>
    </xf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10" fillId="0" borderId="8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/>
    </xf>
    <xf numFmtId="0" fontId="0" fillId="0" borderId="3" xfId="0" applyBorder="1" applyAlignment="1"/>
    <xf numFmtId="0" fontId="3" fillId="0" borderId="0" xfId="0" applyFont="1" applyAlignment="1"/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right" wrapText="1"/>
    </xf>
    <xf numFmtId="0" fontId="11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7" fillId="0" borderId="15" xfId="1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/>
    <xf numFmtId="0" fontId="14" fillId="0" borderId="3" xfId="0" applyFont="1" applyBorder="1" applyAlignment="1"/>
    <xf numFmtId="0" fontId="17" fillId="0" borderId="2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0" fillId="0" borderId="7" xfId="0" applyFont="1" applyBorder="1" applyAlignment="1">
      <alignment horizontal="center" wrapText="1"/>
    </xf>
    <xf numFmtId="0" fontId="0" fillId="0" borderId="8" xfId="0" applyBorder="1" applyAlignment="1"/>
    <xf numFmtId="0" fontId="17" fillId="0" borderId="2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wrapText="1"/>
    </xf>
    <xf numFmtId="0" fontId="17" fillId="0" borderId="1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7" fillId="0" borderId="13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Border="1" applyAlignment="1">
      <alignment horizontal="left" vertical="center" wrapText="1" indent="1"/>
    </xf>
    <xf numFmtId="0" fontId="20" fillId="0" borderId="0" xfId="0" applyFont="1" applyBorder="1" applyAlignment="1">
      <alignment horizontal="left" vertical="center" wrapText="1"/>
    </xf>
    <xf numFmtId="181" fontId="10" fillId="0" borderId="1" xfId="0" applyNumberFormat="1" applyFont="1" applyBorder="1" applyAlignment="1">
      <alignment horizontal="right" vertical="center"/>
    </xf>
    <xf numFmtId="182" fontId="10" fillId="0" borderId="9" xfId="0" applyNumberFormat="1" applyFont="1" applyBorder="1" applyAlignment="1">
      <alignment horizontal="right" vertical="center"/>
    </xf>
    <xf numFmtId="181" fontId="10" fillId="0" borderId="9" xfId="0" applyNumberFormat="1" applyFont="1" applyBorder="1" applyAlignment="1">
      <alignment horizontal="right" vertical="center"/>
    </xf>
    <xf numFmtId="0" fontId="10" fillId="0" borderId="0" xfId="0" applyFont="1"/>
    <xf numFmtId="0" fontId="17" fillId="0" borderId="0" xfId="0" applyFont="1"/>
    <xf numFmtId="0" fontId="21" fillId="0" borderId="0" xfId="0" applyFont="1" applyAlignment="1">
      <alignment horizontal="center" vertical="center"/>
    </xf>
    <xf numFmtId="0" fontId="13" fillId="0" borderId="0" xfId="0" applyFont="1"/>
    <xf numFmtId="182" fontId="10" fillId="0" borderId="2" xfId="0" applyNumberFormat="1" applyFont="1" applyBorder="1" applyAlignment="1">
      <alignment horizontal="right" vertical="center"/>
    </xf>
    <xf numFmtId="181" fontId="10" fillId="0" borderId="0" xfId="0" applyNumberFormat="1" applyFont="1" applyBorder="1" applyAlignment="1">
      <alignment horizontal="right" vertical="center"/>
    </xf>
    <xf numFmtId="182" fontId="10" fillId="0" borderId="7" xfId="0" applyNumberFormat="1" applyFont="1" applyBorder="1" applyAlignment="1">
      <alignment horizontal="right" vertical="center"/>
    </xf>
    <xf numFmtId="181" fontId="10" fillId="0" borderId="7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181" fontId="10" fillId="0" borderId="2" xfId="0" applyNumberFormat="1" applyFont="1" applyBorder="1" applyAlignment="1">
      <alignment horizontal="right" vertical="center"/>
    </xf>
    <xf numFmtId="185" fontId="10" fillId="0" borderId="9" xfId="0" applyNumberFormat="1" applyFont="1" applyBorder="1" applyAlignment="1">
      <alignment horizontal="right" vertical="center"/>
    </xf>
    <xf numFmtId="185" fontId="10" fillId="0" borderId="2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/>
    </xf>
    <xf numFmtId="185" fontId="10" fillId="0" borderId="7" xfId="0" applyNumberFormat="1" applyFont="1" applyBorder="1" applyAlignment="1">
      <alignment horizontal="right" vertical="center"/>
    </xf>
    <xf numFmtId="185" fontId="10" fillId="0" borderId="0" xfId="0" applyNumberFormat="1" applyFont="1" applyBorder="1" applyAlignment="1">
      <alignment horizontal="right" vertical="center"/>
    </xf>
    <xf numFmtId="185" fontId="10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wrapText="1"/>
    </xf>
  </cellXfs>
  <cellStyles count="7">
    <cellStyle name="一般" xfId="0" builtinId="0"/>
    <cellStyle name="一般 2" xfId="1"/>
    <cellStyle name="一般 2 2" xfId="2"/>
    <cellStyle name="一般 3" xfId="3"/>
    <cellStyle name="一般 4" xfId="4"/>
    <cellStyle name="千分位 2" xfId="5"/>
    <cellStyle name="千分位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sqref="A1:H1"/>
    </sheetView>
  </sheetViews>
  <sheetFormatPr defaultRowHeight="16.5"/>
  <cols>
    <col min="1" max="1" width="10.625" style="3" customWidth="1"/>
    <col min="2" max="2" width="13.625" style="3" customWidth="1"/>
    <col min="3" max="3" width="14.125" customWidth="1"/>
    <col min="4" max="4" width="5.375" customWidth="1"/>
    <col min="5" max="5" width="14.125" customWidth="1"/>
    <col min="6" max="6" width="5.375" customWidth="1"/>
    <col min="7" max="7" width="14.125" customWidth="1"/>
    <col min="8" max="8" width="5.375" customWidth="1"/>
    <col min="9" max="9" width="11.625" customWidth="1"/>
    <col min="10" max="10" width="5.125" customWidth="1"/>
    <col min="11" max="11" width="11.625" customWidth="1"/>
    <col min="12" max="12" width="5.125" customWidth="1"/>
    <col min="13" max="13" width="11.625" customWidth="1"/>
    <col min="14" max="14" width="5.125" customWidth="1"/>
    <col min="15" max="15" width="11.625" customWidth="1"/>
    <col min="16" max="16" width="5.125" customWidth="1"/>
    <col min="17" max="17" width="11.625" customWidth="1"/>
    <col min="18" max="18" width="5.125" customWidth="1"/>
  </cols>
  <sheetData>
    <row r="1" spans="1:18" ht="39.950000000000003" customHeight="1">
      <c r="A1" s="110" t="s">
        <v>109</v>
      </c>
      <c r="B1" s="71"/>
      <c r="C1" s="71"/>
      <c r="D1" s="71"/>
      <c r="E1" s="71"/>
      <c r="F1" s="71"/>
      <c r="G1" s="71"/>
      <c r="H1" s="71"/>
      <c r="I1" s="116" t="s">
        <v>124</v>
      </c>
      <c r="J1" s="69"/>
      <c r="K1" s="69"/>
      <c r="L1" s="69"/>
      <c r="M1" s="69"/>
      <c r="N1" s="69"/>
      <c r="O1" s="69"/>
      <c r="P1" s="69"/>
      <c r="Q1" s="69"/>
      <c r="R1" s="69"/>
    </row>
    <row r="2" spans="1:18" ht="20.100000000000001" customHeight="1" thickBot="1">
      <c r="A2" s="10"/>
      <c r="B2" s="10"/>
      <c r="C2" s="1"/>
      <c r="D2" s="1"/>
      <c r="E2" s="1"/>
      <c r="F2" s="1"/>
      <c r="G2" s="1"/>
      <c r="H2" s="39" t="s">
        <v>4</v>
      </c>
      <c r="I2" s="1"/>
      <c r="J2" s="17"/>
      <c r="K2" s="12"/>
      <c r="L2" s="12"/>
      <c r="M2" s="12"/>
      <c r="N2" s="12"/>
      <c r="O2" s="12"/>
      <c r="P2" s="12"/>
      <c r="Q2" s="12"/>
      <c r="R2" s="29" t="s">
        <v>6</v>
      </c>
    </row>
    <row r="3" spans="1:18" ht="15" customHeight="1">
      <c r="A3" s="51" t="s">
        <v>43</v>
      </c>
      <c r="B3" s="52"/>
      <c r="C3" s="70" t="str">
        <f>A38</f>
        <v>107年</v>
      </c>
      <c r="D3" s="48"/>
      <c r="E3" s="47" t="str">
        <f>B38</f>
        <v>108年</v>
      </c>
      <c r="F3" s="48"/>
      <c r="G3" s="47" t="str">
        <f>C38</f>
        <v>109年</v>
      </c>
      <c r="H3" s="48"/>
      <c r="I3" s="59" t="str">
        <f>I38</f>
        <v>110年</v>
      </c>
      <c r="J3" s="48"/>
      <c r="K3" s="47" t="str">
        <f>J38</f>
        <v>111年</v>
      </c>
      <c r="L3" s="48"/>
      <c r="M3" s="47" t="str">
        <f>K38</f>
        <v>112年</v>
      </c>
      <c r="N3" s="48"/>
      <c r="O3" s="47" t="str">
        <f>L38</f>
        <v>113年</v>
      </c>
      <c r="P3" s="48"/>
      <c r="Q3" s="47" t="str">
        <f>M38</f>
        <v>114年</v>
      </c>
      <c r="R3" s="59"/>
    </row>
    <row r="4" spans="1:18" ht="15" customHeight="1">
      <c r="A4" s="53"/>
      <c r="B4" s="54"/>
      <c r="C4" s="72" t="str">
        <f>A39</f>
        <v>CY 2018</v>
      </c>
      <c r="D4" s="58"/>
      <c r="E4" s="57" t="str">
        <f>B39</f>
        <v>CY 2019</v>
      </c>
      <c r="F4" s="58"/>
      <c r="G4" s="57" t="str">
        <f>C39</f>
        <v>CY 2020</v>
      </c>
      <c r="H4" s="58"/>
      <c r="I4" s="62" t="str">
        <f>I39</f>
        <v>CY 2021</v>
      </c>
      <c r="J4" s="58"/>
      <c r="K4" s="57" t="str">
        <f>J39</f>
        <v>CY 2022</v>
      </c>
      <c r="L4" s="58"/>
      <c r="M4" s="57" t="str">
        <f>K39</f>
        <v>CY 2023</v>
      </c>
      <c r="N4" s="58"/>
      <c r="O4" s="57" t="str">
        <f>L39</f>
        <v>CY 2024</v>
      </c>
      <c r="P4" s="58"/>
      <c r="Q4" s="57" t="str">
        <f>M39</f>
        <v>CY 2025</v>
      </c>
      <c r="R4" s="62"/>
    </row>
    <row r="5" spans="1:18" ht="15" customHeight="1">
      <c r="A5" s="53"/>
      <c r="B5" s="54"/>
      <c r="C5" s="40" t="s">
        <v>0</v>
      </c>
      <c r="D5" s="60" t="s">
        <v>2</v>
      </c>
      <c r="E5" s="41" t="s">
        <v>0</v>
      </c>
      <c r="F5" s="60" t="s">
        <v>1</v>
      </c>
      <c r="G5" s="41" t="s">
        <v>0</v>
      </c>
      <c r="H5" s="60" t="s">
        <v>1</v>
      </c>
      <c r="I5" s="42" t="s">
        <v>0</v>
      </c>
      <c r="J5" s="60" t="s">
        <v>2</v>
      </c>
      <c r="K5" s="43" t="s">
        <v>0</v>
      </c>
      <c r="L5" s="66" t="s">
        <v>1</v>
      </c>
      <c r="M5" s="44" t="s">
        <v>0</v>
      </c>
      <c r="N5" s="66" t="s">
        <v>1</v>
      </c>
      <c r="O5" s="44" t="s">
        <v>0</v>
      </c>
      <c r="P5" s="66" t="s">
        <v>1</v>
      </c>
      <c r="Q5" s="44" t="s">
        <v>0</v>
      </c>
      <c r="R5" s="67" t="s">
        <v>1</v>
      </c>
    </row>
    <row r="6" spans="1:18" ht="15" customHeight="1" thickBot="1">
      <c r="A6" s="55"/>
      <c r="B6" s="56"/>
      <c r="C6" s="21" t="s">
        <v>3</v>
      </c>
      <c r="D6" s="61"/>
      <c r="E6" s="22" t="s">
        <v>3</v>
      </c>
      <c r="F6" s="61"/>
      <c r="G6" s="22" t="s">
        <v>3</v>
      </c>
      <c r="H6" s="61"/>
      <c r="I6" s="30" t="s">
        <v>3</v>
      </c>
      <c r="J6" s="61"/>
      <c r="K6" s="23" t="s">
        <v>3</v>
      </c>
      <c r="L6" s="61"/>
      <c r="M6" s="20" t="s">
        <v>3</v>
      </c>
      <c r="N6" s="61"/>
      <c r="O6" s="20" t="s">
        <v>3</v>
      </c>
      <c r="P6" s="61"/>
      <c r="Q6" s="20" t="s">
        <v>3</v>
      </c>
      <c r="R6" s="68"/>
    </row>
    <row r="7" spans="1:18" ht="5.0999999999999996" customHeight="1">
      <c r="A7" s="9"/>
      <c r="B7" s="24"/>
      <c r="C7" s="5"/>
      <c r="D7" s="18"/>
      <c r="E7" s="18"/>
      <c r="F7" s="18"/>
      <c r="G7" s="18"/>
      <c r="H7" s="18"/>
      <c r="I7" s="18"/>
      <c r="J7" s="6"/>
      <c r="K7" s="14"/>
      <c r="L7" s="15"/>
      <c r="M7" s="15"/>
      <c r="N7" s="15"/>
      <c r="O7" s="15"/>
      <c r="P7" s="15"/>
      <c r="Q7" s="15"/>
      <c r="R7" s="15"/>
    </row>
    <row r="8" spans="1:18" ht="20.100000000000001" customHeight="1">
      <c r="A8" s="103" t="s">
        <v>106</v>
      </c>
      <c r="B8" s="104" t="s">
        <v>11</v>
      </c>
      <c r="C8" s="105">
        <v>2386944903</v>
      </c>
      <c r="D8" s="106">
        <v>100</v>
      </c>
      <c r="E8" s="107">
        <v>2470519242</v>
      </c>
      <c r="F8" s="106">
        <v>100</v>
      </c>
      <c r="G8" s="107">
        <v>2398667080</v>
      </c>
      <c r="H8" s="106">
        <v>100</v>
      </c>
      <c r="I8" s="107">
        <v>2874212555</v>
      </c>
      <c r="J8" s="112">
        <v>100</v>
      </c>
      <c r="K8" s="113">
        <v>3247877156</v>
      </c>
      <c r="L8" s="114">
        <v>100</v>
      </c>
      <c r="M8" s="115">
        <v>3456157917</v>
      </c>
      <c r="N8" s="114">
        <v>100</v>
      </c>
      <c r="O8" s="115">
        <v>3761881506</v>
      </c>
      <c r="P8" s="114">
        <v>100</v>
      </c>
      <c r="Q8" s="115">
        <v>3787944207</v>
      </c>
      <c r="R8" s="114">
        <v>100</v>
      </c>
    </row>
    <row r="9" spans="1:18" ht="20.100000000000001" customHeight="1">
      <c r="A9" s="103" t="s">
        <v>54</v>
      </c>
      <c r="B9" s="104" t="s">
        <v>55</v>
      </c>
      <c r="C9" s="105">
        <v>246870045</v>
      </c>
      <c r="D9" s="106">
        <v>10.3</v>
      </c>
      <c r="E9" s="107">
        <v>270861940</v>
      </c>
      <c r="F9" s="106">
        <v>11</v>
      </c>
      <c r="G9" s="107">
        <v>248143772</v>
      </c>
      <c r="H9" s="106">
        <v>10.3</v>
      </c>
      <c r="I9" s="107">
        <v>288088399</v>
      </c>
      <c r="J9" s="112">
        <v>10</v>
      </c>
      <c r="K9" s="113">
        <v>318368980</v>
      </c>
      <c r="L9" s="114">
        <v>9.8000000000000007</v>
      </c>
      <c r="M9" s="115">
        <v>349027536</v>
      </c>
      <c r="N9" s="114">
        <v>10.1</v>
      </c>
      <c r="O9" s="115">
        <v>390204725</v>
      </c>
      <c r="P9" s="114">
        <v>10.4</v>
      </c>
      <c r="Q9" s="115">
        <v>397998929</v>
      </c>
      <c r="R9" s="114">
        <v>10.5</v>
      </c>
    </row>
    <row r="10" spans="1:18" ht="20.100000000000001" customHeight="1">
      <c r="A10" s="103" t="s">
        <v>56</v>
      </c>
      <c r="B10" s="104" t="s">
        <v>57</v>
      </c>
      <c r="C10" s="105">
        <v>804868877</v>
      </c>
      <c r="D10" s="106">
        <v>33.700000000000003</v>
      </c>
      <c r="E10" s="107">
        <v>805205041</v>
      </c>
      <c r="F10" s="106">
        <v>32.6</v>
      </c>
      <c r="G10" s="107">
        <v>821241911</v>
      </c>
      <c r="H10" s="106">
        <v>34.200000000000003</v>
      </c>
      <c r="I10" s="107">
        <v>1026243026</v>
      </c>
      <c r="J10" s="112">
        <v>35.700000000000003</v>
      </c>
      <c r="K10" s="113">
        <v>1124091463</v>
      </c>
      <c r="L10" s="114">
        <v>34.6</v>
      </c>
      <c r="M10" s="115">
        <v>1212494446</v>
      </c>
      <c r="N10" s="114">
        <v>35.1</v>
      </c>
      <c r="O10" s="115">
        <v>1335786158</v>
      </c>
      <c r="P10" s="114">
        <v>35.5</v>
      </c>
      <c r="Q10" s="115">
        <v>1372479843</v>
      </c>
      <c r="R10" s="114">
        <v>36.200000000000003</v>
      </c>
    </row>
    <row r="11" spans="1:18" ht="20.100000000000001" customHeight="1">
      <c r="A11" s="103" t="s">
        <v>58</v>
      </c>
      <c r="B11" s="104" t="s">
        <v>59</v>
      </c>
      <c r="C11" s="105">
        <v>175667751</v>
      </c>
      <c r="D11" s="106">
        <v>7.4</v>
      </c>
      <c r="E11" s="107">
        <v>189918582</v>
      </c>
      <c r="F11" s="106">
        <v>7.7</v>
      </c>
      <c r="G11" s="107">
        <v>182665790</v>
      </c>
      <c r="H11" s="106">
        <v>7.6</v>
      </c>
      <c r="I11" s="107">
        <v>221237682</v>
      </c>
      <c r="J11" s="112">
        <v>7.7</v>
      </c>
      <c r="K11" s="113">
        <v>233737673</v>
      </c>
      <c r="L11" s="114">
        <v>7.2</v>
      </c>
      <c r="M11" s="115">
        <v>249498921</v>
      </c>
      <c r="N11" s="114">
        <v>7.2</v>
      </c>
      <c r="O11" s="115">
        <v>275309935</v>
      </c>
      <c r="P11" s="114">
        <v>7.3</v>
      </c>
      <c r="Q11" s="115">
        <v>295193006</v>
      </c>
      <c r="R11" s="114">
        <v>7.8</v>
      </c>
    </row>
    <row r="12" spans="1:18" ht="20.100000000000001" customHeight="1">
      <c r="A12" s="103" t="s">
        <v>60</v>
      </c>
      <c r="B12" s="104" t="s">
        <v>61</v>
      </c>
      <c r="C12" s="105">
        <v>188512162</v>
      </c>
      <c r="D12" s="106">
        <v>7.9</v>
      </c>
      <c r="E12" s="107">
        <v>201786672</v>
      </c>
      <c r="F12" s="106">
        <v>8.1999999999999993</v>
      </c>
      <c r="G12" s="107">
        <v>194388064</v>
      </c>
      <c r="H12" s="106">
        <v>8.1</v>
      </c>
      <c r="I12" s="107">
        <v>224460872</v>
      </c>
      <c r="J12" s="112">
        <v>7.8</v>
      </c>
      <c r="K12" s="113">
        <v>243544178</v>
      </c>
      <c r="L12" s="114">
        <v>7.5</v>
      </c>
      <c r="M12" s="115">
        <v>259661878</v>
      </c>
      <c r="N12" s="114">
        <v>7.5</v>
      </c>
      <c r="O12" s="115">
        <v>298910754</v>
      </c>
      <c r="P12" s="114">
        <v>7.9</v>
      </c>
      <c r="Q12" s="115">
        <v>282824240</v>
      </c>
      <c r="R12" s="114">
        <v>7.5</v>
      </c>
    </row>
    <row r="13" spans="1:18" ht="20.100000000000001" customHeight="1">
      <c r="A13" s="103" t="s">
        <v>62</v>
      </c>
      <c r="B13" s="104" t="s">
        <v>63</v>
      </c>
      <c r="C13" s="105">
        <v>118744663</v>
      </c>
      <c r="D13" s="106">
        <v>5</v>
      </c>
      <c r="E13" s="107">
        <v>128463038</v>
      </c>
      <c r="F13" s="106">
        <v>5.2</v>
      </c>
      <c r="G13" s="107">
        <v>124494552</v>
      </c>
      <c r="H13" s="106">
        <v>5.2</v>
      </c>
      <c r="I13" s="107">
        <v>140355669</v>
      </c>
      <c r="J13" s="112">
        <v>4.9000000000000004</v>
      </c>
      <c r="K13" s="113">
        <v>148403477</v>
      </c>
      <c r="L13" s="114">
        <v>4.5999999999999996</v>
      </c>
      <c r="M13" s="115">
        <v>155282684</v>
      </c>
      <c r="N13" s="114">
        <v>4.5</v>
      </c>
      <c r="O13" s="115">
        <v>172129488</v>
      </c>
      <c r="P13" s="114">
        <v>4.5999999999999996</v>
      </c>
      <c r="Q13" s="115">
        <v>162859151</v>
      </c>
      <c r="R13" s="114">
        <v>4.3</v>
      </c>
    </row>
    <row r="14" spans="1:18" ht="20.100000000000001" customHeight="1">
      <c r="A14" s="103" t="s">
        <v>64</v>
      </c>
      <c r="B14" s="104" t="s">
        <v>65</v>
      </c>
      <c r="C14" s="105">
        <v>238924394</v>
      </c>
      <c r="D14" s="106">
        <v>10</v>
      </c>
      <c r="E14" s="107">
        <v>241255937</v>
      </c>
      <c r="F14" s="106">
        <v>9.8000000000000007</v>
      </c>
      <c r="G14" s="107">
        <v>221428882</v>
      </c>
      <c r="H14" s="106">
        <v>9.1999999999999993</v>
      </c>
      <c r="I14" s="107">
        <v>252128991</v>
      </c>
      <c r="J14" s="112">
        <v>8.8000000000000007</v>
      </c>
      <c r="K14" s="113">
        <v>320203931</v>
      </c>
      <c r="L14" s="114">
        <v>9.9</v>
      </c>
      <c r="M14" s="115">
        <v>296170496</v>
      </c>
      <c r="N14" s="114">
        <v>8.6</v>
      </c>
      <c r="O14" s="115">
        <v>306833802</v>
      </c>
      <c r="P14" s="114">
        <v>8.1999999999999993</v>
      </c>
      <c r="Q14" s="115">
        <v>282242833</v>
      </c>
      <c r="R14" s="114">
        <v>7.5</v>
      </c>
    </row>
    <row r="15" spans="1:18" ht="20.100000000000001" customHeight="1">
      <c r="A15" s="103" t="s">
        <v>66</v>
      </c>
      <c r="B15" s="104" t="s">
        <v>67</v>
      </c>
      <c r="C15" s="105">
        <v>13862902</v>
      </c>
      <c r="D15" s="106">
        <v>0.6</v>
      </c>
      <c r="E15" s="107">
        <v>13899000</v>
      </c>
      <c r="F15" s="106">
        <v>0.6</v>
      </c>
      <c r="G15" s="107">
        <v>15318860</v>
      </c>
      <c r="H15" s="106">
        <v>0.6</v>
      </c>
      <c r="I15" s="107">
        <v>17167215</v>
      </c>
      <c r="J15" s="112">
        <v>0.6</v>
      </c>
      <c r="K15" s="113">
        <v>16737050</v>
      </c>
      <c r="L15" s="114">
        <v>0.5</v>
      </c>
      <c r="M15" s="115">
        <v>18119374</v>
      </c>
      <c r="N15" s="114">
        <v>0.5</v>
      </c>
      <c r="O15" s="115">
        <v>20461048</v>
      </c>
      <c r="P15" s="114">
        <v>0.5</v>
      </c>
      <c r="Q15" s="115">
        <v>19935985</v>
      </c>
      <c r="R15" s="114">
        <v>0.5</v>
      </c>
    </row>
    <row r="16" spans="1:18" ht="20.100000000000001" customHeight="1">
      <c r="A16" s="103" t="s">
        <v>68</v>
      </c>
      <c r="B16" s="104" t="s">
        <v>69</v>
      </c>
      <c r="C16" s="105">
        <v>55143274</v>
      </c>
      <c r="D16" s="106">
        <v>2.2999999999999998</v>
      </c>
      <c r="E16" s="107">
        <v>61098809</v>
      </c>
      <c r="F16" s="106">
        <v>2.5</v>
      </c>
      <c r="G16" s="107">
        <v>61366867</v>
      </c>
      <c r="H16" s="106">
        <v>2.6</v>
      </c>
      <c r="I16" s="107">
        <v>79103268</v>
      </c>
      <c r="J16" s="112">
        <v>2.8</v>
      </c>
      <c r="K16" s="113">
        <v>107754015</v>
      </c>
      <c r="L16" s="114">
        <v>3.3</v>
      </c>
      <c r="M16" s="115">
        <v>103292064</v>
      </c>
      <c r="N16" s="114">
        <v>3</v>
      </c>
      <c r="O16" s="115">
        <v>107915930</v>
      </c>
      <c r="P16" s="114">
        <v>2.9</v>
      </c>
      <c r="Q16" s="115">
        <v>96076020</v>
      </c>
      <c r="R16" s="114">
        <v>2.5</v>
      </c>
    </row>
    <row r="17" spans="1:18" ht="20.100000000000001" customHeight="1">
      <c r="A17" s="103" t="s">
        <v>70</v>
      </c>
      <c r="B17" s="104" t="s">
        <v>71</v>
      </c>
      <c r="C17" s="105">
        <v>36418473</v>
      </c>
      <c r="D17" s="106">
        <v>1.5</v>
      </c>
      <c r="E17" s="107">
        <v>37911862</v>
      </c>
      <c r="F17" s="106">
        <v>1.5</v>
      </c>
      <c r="G17" s="107">
        <v>31290904</v>
      </c>
      <c r="H17" s="106">
        <v>1.3</v>
      </c>
      <c r="I17" s="107">
        <v>37401986</v>
      </c>
      <c r="J17" s="112">
        <v>1.3</v>
      </c>
      <c r="K17" s="113">
        <v>39124957</v>
      </c>
      <c r="L17" s="114">
        <v>1.2</v>
      </c>
      <c r="M17" s="115">
        <v>39159692</v>
      </c>
      <c r="N17" s="114">
        <v>1.1000000000000001</v>
      </c>
      <c r="O17" s="115">
        <v>38774517</v>
      </c>
      <c r="P17" s="114">
        <v>1</v>
      </c>
      <c r="Q17" s="115">
        <v>40037721</v>
      </c>
      <c r="R17" s="114">
        <v>1.1000000000000001</v>
      </c>
    </row>
    <row r="18" spans="1:18" ht="20.100000000000001" customHeight="1">
      <c r="A18" s="103" t="s">
        <v>72</v>
      </c>
      <c r="B18" s="104" t="s">
        <v>73</v>
      </c>
      <c r="C18" s="105">
        <v>51915579</v>
      </c>
      <c r="D18" s="106">
        <v>2.2000000000000002</v>
      </c>
      <c r="E18" s="107">
        <v>51408627</v>
      </c>
      <c r="F18" s="106">
        <v>2.1</v>
      </c>
      <c r="G18" s="107">
        <v>43571222</v>
      </c>
      <c r="H18" s="106">
        <v>1.8</v>
      </c>
      <c r="I18" s="107">
        <v>50798587</v>
      </c>
      <c r="J18" s="112">
        <v>1.8</v>
      </c>
      <c r="K18" s="113">
        <v>55623901</v>
      </c>
      <c r="L18" s="114">
        <v>1.7</v>
      </c>
      <c r="M18" s="115">
        <v>54274602</v>
      </c>
      <c r="N18" s="114">
        <v>1.6</v>
      </c>
      <c r="O18" s="115">
        <v>60168271</v>
      </c>
      <c r="P18" s="114">
        <v>1.6</v>
      </c>
      <c r="Q18" s="115">
        <v>46425155</v>
      </c>
      <c r="R18" s="114">
        <v>1.2</v>
      </c>
    </row>
    <row r="19" spans="1:18" ht="20.100000000000001" customHeight="1">
      <c r="A19" s="103" t="s">
        <v>74</v>
      </c>
      <c r="B19" s="104" t="s">
        <v>75</v>
      </c>
      <c r="C19" s="105">
        <v>11021978</v>
      </c>
      <c r="D19" s="106">
        <v>0.5</v>
      </c>
      <c r="E19" s="107">
        <v>11597125</v>
      </c>
      <c r="F19" s="106">
        <v>0.5</v>
      </c>
      <c r="G19" s="107">
        <v>10869396</v>
      </c>
      <c r="H19" s="106">
        <v>0.5</v>
      </c>
      <c r="I19" s="107">
        <v>11748509</v>
      </c>
      <c r="J19" s="112">
        <v>0.4</v>
      </c>
      <c r="K19" s="113">
        <v>12827638</v>
      </c>
      <c r="L19" s="114">
        <v>0.4</v>
      </c>
      <c r="M19" s="115">
        <v>14261875</v>
      </c>
      <c r="N19" s="114">
        <v>0.4</v>
      </c>
      <c r="O19" s="115">
        <v>16553389</v>
      </c>
      <c r="P19" s="114">
        <v>0.4</v>
      </c>
      <c r="Q19" s="115">
        <v>15281504</v>
      </c>
      <c r="R19" s="114">
        <v>0.4</v>
      </c>
    </row>
    <row r="20" spans="1:18" ht="20.100000000000001" customHeight="1">
      <c r="A20" s="103" t="s">
        <v>76</v>
      </c>
      <c r="B20" s="104" t="s">
        <v>77</v>
      </c>
      <c r="C20" s="105">
        <v>76616098</v>
      </c>
      <c r="D20" s="106">
        <v>3.2</v>
      </c>
      <c r="E20" s="107">
        <v>67533022</v>
      </c>
      <c r="F20" s="106">
        <v>2.7</v>
      </c>
      <c r="G20" s="107">
        <v>55000611</v>
      </c>
      <c r="H20" s="106">
        <v>2.2999999999999998</v>
      </c>
      <c r="I20" s="107">
        <v>65527796</v>
      </c>
      <c r="J20" s="112">
        <v>2.2999999999999998</v>
      </c>
      <c r="K20" s="113">
        <v>72114970</v>
      </c>
      <c r="L20" s="114">
        <v>2.2000000000000002</v>
      </c>
      <c r="M20" s="115">
        <v>59158467</v>
      </c>
      <c r="N20" s="114">
        <v>1.7</v>
      </c>
      <c r="O20" s="115">
        <v>64099265</v>
      </c>
      <c r="P20" s="114">
        <v>1.7</v>
      </c>
      <c r="Q20" s="115">
        <v>54528207</v>
      </c>
      <c r="R20" s="114">
        <v>1.4</v>
      </c>
    </row>
    <row r="21" spans="1:18" ht="20.100000000000001" customHeight="1">
      <c r="A21" s="103" t="s">
        <v>78</v>
      </c>
      <c r="B21" s="104" t="s">
        <v>79</v>
      </c>
      <c r="C21" s="105">
        <v>10058878</v>
      </c>
      <c r="D21" s="106">
        <v>0.4</v>
      </c>
      <c r="E21" s="107">
        <v>10764723</v>
      </c>
      <c r="F21" s="106">
        <v>0.4</v>
      </c>
      <c r="G21" s="107">
        <v>10565662</v>
      </c>
      <c r="H21" s="106">
        <v>0.4</v>
      </c>
      <c r="I21" s="107">
        <v>10835586</v>
      </c>
      <c r="J21" s="112">
        <v>0.4</v>
      </c>
      <c r="K21" s="113">
        <v>11622344</v>
      </c>
      <c r="L21" s="114">
        <v>0.4</v>
      </c>
      <c r="M21" s="115">
        <v>13082478</v>
      </c>
      <c r="N21" s="114">
        <v>0.4</v>
      </c>
      <c r="O21" s="115">
        <v>14617992</v>
      </c>
      <c r="P21" s="114">
        <v>0.4</v>
      </c>
      <c r="Q21" s="115">
        <v>14461100</v>
      </c>
      <c r="R21" s="114">
        <v>0.4</v>
      </c>
    </row>
    <row r="22" spans="1:18" ht="20.100000000000001" customHeight="1">
      <c r="A22" s="103" t="s">
        <v>80</v>
      </c>
      <c r="B22" s="104" t="s">
        <v>81</v>
      </c>
      <c r="C22" s="105">
        <v>26430044</v>
      </c>
      <c r="D22" s="106">
        <v>1.1000000000000001</v>
      </c>
      <c r="E22" s="107">
        <v>24939639</v>
      </c>
      <c r="F22" s="106">
        <v>1</v>
      </c>
      <c r="G22" s="107">
        <v>25609122</v>
      </c>
      <c r="H22" s="106">
        <v>1.1000000000000001</v>
      </c>
      <c r="I22" s="107">
        <v>26906254</v>
      </c>
      <c r="J22" s="112">
        <v>0.9</v>
      </c>
      <c r="K22" s="113">
        <v>28408594</v>
      </c>
      <c r="L22" s="114">
        <v>0.9</v>
      </c>
      <c r="M22" s="115">
        <v>29762116</v>
      </c>
      <c r="N22" s="114">
        <v>0.9</v>
      </c>
      <c r="O22" s="115">
        <v>32123518</v>
      </c>
      <c r="P22" s="114">
        <v>0.9</v>
      </c>
      <c r="Q22" s="115">
        <v>30534838</v>
      </c>
      <c r="R22" s="114">
        <v>0.8</v>
      </c>
    </row>
    <row r="23" spans="1:18" ht="20.100000000000001" customHeight="1">
      <c r="A23" s="103" t="s">
        <v>82</v>
      </c>
      <c r="B23" s="104" t="s">
        <v>83</v>
      </c>
      <c r="C23" s="105">
        <v>3405567</v>
      </c>
      <c r="D23" s="106">
        <v>0.1</v>
      </c>
      <c r="E23" s="107">
        <v>3507179</v>
      </c>
      <c r="F23" s="106">
        <v>0.1</v>
      </c>
      <c r="G23" s="107">
        <v>3468665</v>
      </c>
      <c r="H23" s="106">
        <v>0.1</v>
      </c>
      <c r="I23" s="107">
        <v>3782572</v>
      </c>
      <c r="J23" s="112">
        <v>0.1</v>
      </c>
      <c r="K23" s="113">
        <v>3774647</v>
      </c>
      <c r="L23" s="114">
        <v>0.1</v>
      </c>
      <c r="M23" s="115">
        <v>4099689</v>
      </c>
      <c r="N23" s="114">
        <v>0.1</v>
      </c>
      <c r="O23" s="115">
        <v>4429524</v>
      </c>
      <c r="P23" s="114">
        <v>0.1</v>
      </c>
      <c r="Q23" s="115">
        <v>4269119</v>
      </c>
      <c r="R23" s="114">
        <v>0.1</v>
      </c>
    </row>
    <row r="24" spans="1:18" ht="20.100000000000001" customHeight="1">
      <c r="A24" s="103" t="s">
        <v>84</v>
      </c>
      <c r="B24" s="104" t="s">
        <v>85</v>
      </c>
      <c r="C24" s="105">
        <v>12025492</v>
      </c>
      <c r="D24" s="106">
        <v>0.5</v>
      </c>
      <c r="E24" s="107">
        <v>11888435</v>
      </c>
      <c r="F24" s="106">
        <v>0.5</v>
      </c>
      <c r="G24" s="107">
        <v>13921937</v>
      </c>
      <c r="H24" s="106">
        <v>0.6</v>
      </c>
      <c r="I24" s="107">
        <v>14927084</v>
      </c>
      <c r="J24" s="112">
        <v>0.5</v>
      </c>
      <c r="K24" s="113">
        <v>11090145</v>
      </c>
      <c r="L24" s="114">
        <v>0.3</v>
      </c>
      <c r="M24" s="115">
        <v>11626674</v>
      </c>
      <c r="N24" s="114">
        <v>0.3</v>
      </c>
      <c r="O24" s="115">
        <v>14859931</v>
      </c>
      <c r="P24" s="114">
        <v>0.4</v>
      </c>
      <c r="Q24" s="115">
        <v>13485231</v>
      </c>
      <c r="R24" s="114">
        <v>0.4</v>
      </c>
    </row>
    <row r="25" spans="1:18" ht="20.100000000000001" customHeight="1">
      <c r="A25" s="103" t="s">
        <v>86</v>
      </c>
      <c r="B25" s="104" t="s">
        <v>87</v>
      </c>
      <c r="C25" s="105">
        <v>1301606</v>
      </c>
      <c r="D25" s="106">
        <v>0.1</v>
      </c>
      <c r="E25" s="107">
        <v>1185070</v>
      </c>
      <c r="F25" s="106">
        <v>0</v>
      </c>
      <c r="G25" s="107">
        <v>1246111</v>
      </c>
      <c r="H25" s="106">
        <v>0.1</v>
      </c>
      <c r="I25" s="107">
        <v>1371121</v>
      </c>
      <c r="J25" s="112">
        <v>0</v>
      </c>
      <c r="K25" s="113">
        <v>1456928</v>
      </c>
      <c r="L25" s="114">
        <v>0</v>
      </c>
      <c r="M25" s="115">
        <v>1854796</v>
      </c>
      <c r="N25" s="114">
        <v>0.1</v>
      </c>
      <c r="O25" s="115">
        <v>2164262</v>
      </c>
      <c r="P25" s="114">
        <v>0.1</v>
      </c>
      <c r="Q25" s="115">
        <v>1694402</v>
      </c>
      <c r="R25" s="114">
        <v>0</v>
      </c>
    </row>
    <row r="26" spans="1:18" ht="20.100000000000001" customHeight="1">
      <c r="A26" s="103" t="s">
        <v>88</v>
      </c>
      <c r="B26" s="104" t="s">
        <v>89</v>
      </c>
      <c r="C26" s="105">
        <v>66422966</v>
      </c>
      <c r="D26" s="106">
        <v>2.8</v>
      </c>
      <c r="E26" s="107">
        <v>70609715</v>
      </c>
      <c r="F26" s="106">
        <v>2.9</v>
      </c>
      <c r="G26" s="107">
        <v>67480095</v>
      </c>
      <c r="H26" s="106">
        <v>2.8</v>
      </c>
      <c r="I26" s="107">
        <v>71689028</v>
      </c>
      <c r="J26" s="112">
        <v>2.5</v>
      </c>
      <c r="K26" s="113">
        <v>120255976</v>
      </c>
      <c r="L26" s="114">
        <v>3.7</v>
      </c>
      <c r="M26" s="115">
        <v>117613488</v>
      </c>
      <c r="N26" s="114">
        <v>3.4</v>
      </c>
      <c r="O26" s="115">
        <v>93040301</v>
      </c>
      <c r="P26" s="114">
        <v>2.5</v>
      </c>
      <c r="Q26" s="115">
        <v>80734505</v>
      </c>
      <c r="R26" s="114">
        <v>2.1</v>
      </c>
    </row>
    <row r="27" spans="1:18" ht="20.100000000000001" customHeight="1">
      <c r="A27" s="103" t="s">
        <v>90</v>
      </c>
      <c r="B27" s="104" t="s">
        <v>91</v>
      </c>
      <c r="C27" s="105">
        <v>114438513</v>
      </c>
      <c r="D27" s="106">
        <v>4.8</v>
      </c>
      <c r="E27" s="107">
        <v>129497880</v>
      </c>
      <c r="F27" s="106">
        <v>5.2</v>
      </c>
      <c r="G27" s="107">
        <v>130745729</v>
      </c>
      <c r="H27" s="106">
        <v>5.5</v>
      </c>
      <c r="I27" s="107">
        <v>181161609</v>
      </c>
      <c r="J27" s="112">
        <v>6.3</v>
      </c>
      <c r="K27" s="113">
        <v>218384132</v>
      </c>
      <c r="L27" s="114">
        <v>6.7</v>
      </c>
      <c r="M27" s="115">
        <v>296863209</v>
      </c>
      <c r="N27" s="114">
        <v>8.6</v>
      </c>
      <c r="O27" s="115">
        <v>332247286</v>
      </c>
      <c r="P27" s="114">
        <v>8.8000000000000007</v>
      </c>
      <c r="Q27" s="115">
        <v>400370795</v>
      </c>
      <c r="R27" s="114">
        <v>10.6</v>
      </c>
    </row>
    <row r="28" spans="1:18" ht="20.100000000000001" customHeight="1">
      <c r="A28" s="103" t="s">
        <v>92</v>
      </c>
      <c r="B28" s="104" t="s">
        <v>93</v>
      </c>
      <c r="C28" s="105">
        <v>9176775</v>
      </c>
      <c r="D28" s="106">
        <v>0.4</v>
      </c>
      <c r="E28" s="107">
        <v>9373895</v>
      </c>
      <c r="F28" s="106">
        <v>0.4</v>
      </c>
      <c r="G28" s="107">
        <v>10016079</v>
      </c>
      <c r="H28" s="106">
        <v>0.4</v>
      </c>
      <c r="I28" s="107">
        <v>12853664</v>
      </c>
      <c r="J28" s="112">
        <v>0.4</v>
      </c>
      <c r="K28" s="113">
        <v>11592619</v>
      </c>
      <c r="L28" s="114">
        <v>0.4</v>
      </c>
      <c r="M28" s="115">
        <v>12473879</v>
      </c>
      <c r="N28" s="114">
        <v>0.4</v>
      </c>
      <c r="O28" s="115">
        <v>14499872</v>
      </c>
      <c r="P28" s="114">
        <v>0.4</v>
      </c>
      <c r="Q28" s="115">
        <v>14458401</v>
      </c>
      <c r="R28" s="114">
        <v>0.4</v>
      </c>
    </row>
    <row r="29" spans="1:18" ht="20.100000000000001" customHeight="1">
      <c r="A29" s="103" t="s">
        <v>94</v>
      </c>
      <c r="B29" s="104" t="s">
        <v>95</v>
      </c>
      <c r="C29" s="105">
        <v>4723899</v>
      </c>
      <c r="D29" s="106">
        <v>0.2</v>
      </c>
      <c r="E29" s="107">
        <v>4462314</v>
      </c>
      <c r="F29" s="106">
        <v>0.2</v>
      </c>
      <c r="G29" s="107">
        <v>4112186</v>
      </c>
      <c r="H29" s="106">
        <v>0.2</v>
      </c>
      <c r="I29" s="107">
        <v>2794036</v>
      </c>
      <c r="J29" s="112">
        <v>0.1</v>
      </c>
      <c r="K29" s="113">
        <v>5792863</v>
      </c>
      <c r="L29" s="114">
        <v>0.2</v>
      </c>
      <c r="M29" s="115">
        <v>5453264</v>
      </c>
      <c r="N29" s="114">
        <v>0.2</v>
      </c>
      <c r="O29" s="115">
        <v>5350930</v>
      </c>
      <c r="P29" s="114">
        <v>0.1</v>
      </c>
      <c r="Q29" s="115">
        <v>4942659</v>
      </c>
      <c r="R29" s="114">
        <v>0.1</v>
      </c>
    </row>
    <row r="30" spans="1:18" ht="20.100000000000001" customHeight="1">
      <c r="A30" s="103" t="s">
        <v>96</v>
      </c>
      <c r="B30" s="104" t="s">
        <v>97</v>
      </c>
      <c r="C30" s="105">
        <v>338179</v>
      </c>
      <c r="D30" s="106">
        <v>0</v>
      </c>
      <c r="E30" s="107">
        <v>308402</v>
      </c>
      <c r="F30" s="106">
        <v>0</v>
      </c>
      <c r="G30" s="107">
        <v>330506</v>
      </c>
      <c r="H30" s="106">
        <v>0</v>
      </c>
      <c r="I30" s="107">
        <v>359550</v>
      </c>
      <c r="J30" s="112">
        <v>0</v>
      </c>
      <c r="K30" s="113">
        <v>419401</v>
      </c>
      <c r="L30" s="114">
        <v>0</v>
      </c>
      <c r="M30" s="115">
        <v>418932</v>
      </c>
      <c r="N30" s="114">
        <v>0</v>
      </c>
      <c r="O30" s="115">
        <v>496684</v>
      </c>
      <c r="P30" s="114">
        <v>0</v>
      </c>
      <c r="Q30" s="115">
        <v>508973</v>
      </c>
      <c r="R30" s="114">
        <v>0</v>
      </c>
    </row>
    <row r="31" spans="1:18" ht="20.100000000000001" customHeight="1">
      <c r="A31" s="103" t="s">
        <v>98</v>
      </c>
      <c r="B31" s="104" t="s">
        <v>99</v>
      </c>
      <c r="C31" s="105">
        <v>120056787</v>
      </c>
      <c r="D31" s="106">
        <v>5</v>
      </c>
      <c r="E31" s="107">
        <v>123042335</v>
      </c>
      <c r="F31" s="106">
        <v>5</v>
      </c>
      <c r="G31" s="107">
        <v>121390157</v>
      </c>
      <c r="H31" s="106">
        <v>5.0999999999999996</v>
      </c>
      <c r="I31" s="107">
        <v>133270051</v>
      </c>
      <c r="J31" s="112">
        <v>4.5999999999999996</v>
      </c>
      <c r="K31" s="113">
        <v>142547274</v>
      </c>
      <c r="L31" s="114">
        <v>4.4000000000000004</v>
      </c>
      <c r="M31" s="115">
        <v>152507357</v>
      </c>
      <c r="N31" s="114">
        <v>4.4000000000000004</v>
      </c>
      <c r="O31" s="115">
        <v>160903924</v>
      </c>
      <c r="P31" s="114">
        <v>4.3</v>
      </c>
      <c r="Q31" s="115">
        <v>156601590</v>
      </c>
      <c r="R31" s="114">
        <v>4.0999999999999996</v>
      </c>
    </row>
    <row r="32" spans="1:18" ht="5.0999999999999996" customHeight="1" thickBot="1">
      <c r="A32" s="13"/>
      <c r="B32" s="13"/>
      <c r="C32" s="11"/>
      <c r="D32" s="19"/>
      <c r="E32" s="19"/>
      <c r="F32" s="19"/>
      <c r="G32" s="19"/>
      <c r="H32" s="19"/>
      <c r="I32" s="19"/>
      <c r="J32" s="8"/>
      <c r="K32" s="7"/>
      <c r="L32" s="16"/>
      <c r="M32" s="16"/>
      <c r="N32" s="16"/>
      <c r="O32" s="16"/>
      <c r="P32" s="16"/>
      <c r="Q32" s="16"/>
      <c r="R32" s="16"/>
    </row>
    <row r="33" spans="1:18" s="2" customFormat="1" ht="12.95" customHeight="1">
      <c r="A33" s="63" t="str">
        <f>SUBSTITUTE(A36&amp;B36,CHAR(10),CHAR(10)&amp;"　　　　　")</f>
        <v>資料來源：財政部所屬各機關及各縣市稽徵單位。</v>
      </c>
      <c r="B33" s="63"/>
      <c r="C33" s="63"/>
      <c r="D33" s="63"/>
      <c r="E33" s="63"/>
      <c r="F33" s="63"/>
      <c r="G33" s="63"/>
      <c r="H33" s="63"/>
      <c r="I33" s="64" t="str">
        <f>SUBSTITUTE(I36&amp;J36,CHAR(10),CHAR(10)&amp;"　　　　　")</f>
        <v>Source：Various agencies of the Ministry of Finance and tax collection units of each county/city government.</v>
      </c>
      <c r="J33" s="65"/>
      <c r="K33" s="65"/>
      <c r="L33" s="65"/>
      <c r="M33" s="65"/>
      <c r="N33" s="65"/>
      <c r="O33" s="65"/>
      <c r="P33" s="65"/>
      <c r="Q33" s="65"/>
      <c r="R33" s="65"/>
    </row>
    <row r="34" spans="1:18" s="4" customFormat="1" ht="36" customHeight="1">
      <c r="A34" s="49" t="str">
        <f>SUBSTITUTE(A37&amp;B37,CHAR(10),CHAR(10)&amp;"　　　　　")</f>
        <v>說　　明：其他項係指無法依地區別劃分之稅目合計，包括關稅。</v>
      </c>
      <c r="B34" s="49"/>
      <c r="C34" s="49"/>
      <c r="D34" s="49"/>
      <c r="E34" s="49"/>
      <c r="F34" s="49"/>
      <c r="G34" s="49"/>
      <c r="H34" s="49"/>
      <c r="I34" s="50" t="str">
        <f>SUBSTITUTE(I37&amp;J37,CHAR(10),CHAR(10)&amp;"　　　　　  ")</f>
        <v>Explanation：Other refers to the sum total of taxes including customs duties which are unable to classify by region.</v>
      </c>
      <c r="J34" s="50"/>
      <c r="K34" s="50"/>
      <c r="L34" s="50"/>
      <c r="M34" s="50"/>
      <c r="N34" s="50"/>
      <c r="O34" s="50"/>
      <c r="P34" s="50"/>
      <c r="Q34" s="50"/>
      <c r="R34" s="50"/>
    </row>
    <row r="35" spans="1:18" s="4" customFormat="1" ht="12.9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hidden="1">
      <c r="A36" s="102" t="s">
        <v>105</v>
      </c>
      <c r="B36" s="102" t="s">
        <v>53</v>
      </c>
      <c r="I36" s="111" t="s">
        <v>121</v>
      </c>
      <c r="J36" s="111" t="s">
        <v>111</v>
      </c>
    </row>
    <row r="37" spans="1:18" hidden="1">
      <c r="A37" s="102" t="s">
        <v>104</v>
      </c>
      <c r="B37" s="102" t="s">
        <v>52</v>
      </c>
      <c r="I37" s="111" t="s">
        <v>120</v>
      </c>
      <c r="J37" s="111" t="s">
        <v>110</v>
      </c>
    </row>
    <row r="38" spans="1:18" hidden="1">
      <c r="A38" s="109" t="s">
        <v>108</v>
      </c>
      <c r="B38" s="109" t="s">
        <v>102</v>
      </c>
      <c r="C38" s="109" t="s">
        <v>103</v>
      </c>
      <c r="I38" s="109" t="s">
        <v>123</v>
      </c>
      <c r="J38" s="109" t="s">
        <v>116</v>
      </c>
      <c r="K38" s="109" t="s">
        <v>117</v>
      </c>
      <c r="L38" s="109" t="s">
        <v>118</v>
      </c>
      <c r="M38" s="109" t="s">
        <v>119</v>
      </c>
    </row>
    <row r="39" spans="1:18" hidden="1">
      <c r="A39" s="108" t="s">
        <v>107</v>
      </c>
      <c r="B39" s="108" t="s">
        <v>100</v>
      </c>
      <c r="C39" s="108" t="s">
        <v>101</v>
      </c>
      <c r="I39" s="108" t="s">
        <v>122</v>
      </c>
      <c r="J39" s="108" t="s">
        <v>112</v>
      </c>
      <c r="K39" s="108" t="s">
        <v>113</v>
      </c>
      <c r="L39" s="108" t="s">
        <v>114</v>
      </c>
      <c r="M39" s="108" t="s">
        <v>115</v>
      </c>
    </row>
  </sheetData>
  <mergeCells count="31">
    <mergeCell ref="C3:D3"/>
    <mergeCell ref="A1:H1"/>
    <mergeCell ref="O3:P3"/>
    <mergeCell ref="E3:F3"/>
    <mergeCell ref="C4:D4"/>
    <mergeCell ref="N5:N6"/>
    <mergeCell ref="K3:L3"/>
    <mergeCell ref="R5:R6"/>
    <mergeCell ref="E4:F4"/>
    <mergeCell ref="I1:R1"/>
    <mergeCell ref="I3:J3"/>
    <mergeCell ref="I4:J4"/>
    <mergeCell ref="A33:H33"/>
    <mergeCell ref="I33:R33"/>
    <mergeCell ref="Q4:R4"/>
    <mergeCell ref="G4:H4"/>
    <mergeCell ref="P5:P6"/>
    <mergeCell ref="H5:H6"/>
    <mergeCell ref="L5:L6"/>
    <mergeCell ref="D5:D6"/>
    <mergeCell ref="F5:F6"/>
    <mergeCell ref="G3:H3"/>
    <mergeCell ref="A34:H34"/>
    <mergeCell ref="I34:R34"/>
    <mergeCell ref="A3:B6"/>
    <mergeCell ref="M3:N3"/>
    <mergeCell ref="M4:N4"/>
    <mergeCell ref="Q3:R3"/>
    <mergeCell ref="J5:J6"/>
    <mergeCell ref="K4:L4"/>
    <mergeCell ref="O4:P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sqref="A1:G1"/>
    </sheetView>
  </sheetViews>
  <sheetFormatPr defaultRowHeight="16.5"/>
  <cols>
    <col min="1" max="1" width="10.625" style="3" customWidth="1"/>
    <col min="2" max="2" width="13.625" style="3" customWidth="1"/>
    <col min="3" max="7" width="11.625" customWidth="1"/>
    <col min="8" max="13" width="13.875" customWidth="1"/>
    <col min="14" max="14" width="10.625" style="3" customWidth="1"/>
    <col min="15" max="15" width="13.625" style="3" customWidth="1"/>
    <col min="16" max="20" width="11.625" customWidth="1"/>
    <col min="21" max="26" width="13.875" customWidth="1"/>
  </cols>
  <sheetData>
    <row r="1" spans="1:26" ht="39.950000000000003" customHeight="1">
      <c r="A1" s="110" t="s">
        <v>127</v>
      </c>
      <c r="B1" s="71"/>
      <c r="C1" s="71"/>
      <c r="D1" s="71"/>
      <c r="E1" s="71"/>
      <c r="F1" s="71"/>
      <c r="G1" s="71"/>
      <c r="H1" s="116" t="s">
        <v>131</v>
      </c>
      <c r="I1" s="69"/>
      <c r="J1" s="69"/>
      <c r="K1" s="69"/>
      <c r="L1" s="69"/>
      <c r="M1" s="69"/>
      <c r="N1" s="110" t="s">
        <v>135</v>
      </c>
      <c r="O1" s="71"/>
      <c r="P1" s="71"/>
      <c r="Q1" s="71"/>
      <c r="R1" s="71"/>
      <c r="S1" s="71"/>
      <c r="T1" s="71"/>
      <c r="U1" s="116" t="s">
        <v>139</v>
      </c>
      <c r="V1" s="69"/>
      <c r="W1" s="69"/>
      <c r="X1" s="69"/>
      <c r="Y1" s="69"/>
      <c r="Z1" s="69"/>
    </row>
    <row r="2" spans="1:26" ht="20.100000000000001" customHeight="1" thickBot="1">
      <c r="A2" s="10"/>
      <c r="B2" s="10"/>
      <c r="C2" s="120" t="s">
        <v>119</v>
      </c>
      <c r="D2" s="76"/>
      <c r="E2" s="76"/>
      <c r="F2" s="1"/>
      <c r="G2" s="39" t="s">
        <v>5</v>
      </c>
      <c r="H2" s="25"/>
      <c r="I2" s="26"/>
      <c r="J2" s="120" t="s">
        <v>130</v>
      </c>
      <c r="K2" s="77"/>
      <c r="L2" s="26"/>
      <c r="M2" s="28" t="s">
        <v>6</v>
      </c>
      <c r="N2" s="10"/>
      <c r="O2" s="10"/>
      <c r="P2" s="120" t="s">
        <v>119</v>
      </c>
      <c r="Q2" s="76"/>
      <c r="R2" s="76"/>
      <c r="S2" s="27"/>
      <c r="T2" s="39" t="s">
        <v>5</v>
      </c>
      <c r="U2" s="25"/>
      <c r="V2" s="26"/>
      <c r="W2" s="120" t="s">
        <v>130</v>
      </c>
      <c r="X2" s="77"/>
      <c r="Y2" s="76"/>
      <c r="Z2" s="29" t="s">
        <v>6</v>
      </c>
    </row>
    <row r="3" spans="1:26" ht="9.9499999999999993" customHeight="1">
      <c r="A3" s="51" t="s">
        <v>43</v>
      </c>
      <c r="B3" s="73"/>
      <c r="C3" s="87" t="s">
        <v>7</v>
      </c>
      <c r="D3" s="78" t="s">
        <v>8</v>
      </c>
      <c r="E3" s="80" t="s">
        <v>9</v>
      </c>
      <c r="F3" s="78" t="s">
        <v>10</v>
      </c>
      <c r="G3" s="78" t="s">
        <v>44</v>
      </c>
      <c r="H3" s="94" t="s">
        <v>45</v>
      </c>
      <c r="I3" s="94" t="s">
        <v>15</v>
      </c>
      <c r="J3" s="78" t="s">
        <v>16</v>
      </c>
      <c r="K3" s="78" t="s">
        <v>17</v>
      </c>
      <c r="L3" s="94" t="s">
        <v>48</v>
      </c>
      <c r="M3" s="78" t="s">
        <v>21</v>
      </c>
      <c r="N3" s="51" t="s">
        <v>43</v>
      </c>
      <c r="O3" s="73"/>
      <c r="P3" s="98" t="s">
        <v>51</v>
      </c>
      <c r="Q3" s="46"/>
      <c r="R3" s="78" t="s">
        <v>23</v>
      </c>
      <c r="S3" s="78" t="s">
        <v>24</v>
      </c>
      <c r="T3" s="78" t="s">
        <v>25</v>
      </c>
      <c r="U3" s="94" t="s">
        <v>26</v>
      </c>
      <c r="V3" s="78" t="s">
        <v>27</v>
      </c>
      <c r="W3" s="78" t="s">
        <v>28</v>
      </c>
      <c r="X3" s="78" t="s">
        <v>29</v>
      </c>
      <c r="Y3" s="78" t="s">
        <v>30</v>
      </c>
      <c r="Z3" s="80" t="s">
        <v>41</v>
      </c>
    </row>
    <row r="4" spans="1:26" ht="15" customHeight="1">
      <c r="A4" s="53"/>
      <c r="B4" s="74"/>
      <c r="C4" s="88"/>
      <c r="D4" s="66"/>
      <c r="E4" s="67"/>
      <c r="F4" s="66"/>
      <c r="G4" s="66"/>
      <c r="H4" s="95"/>
      <c r="I4" s="95"/>
      <c r="J4" s="66"/>
      <c r="K4" s="66"/>
      <c r="L4" s="95"/>
      <c r="M4" s="66"/>
      <c r="N4" s="53"/>
      <c r="O4" s="74"/>
      <c r="P4" s="88"/>
      <c r="Q4" s="100" t="s">
        <v>31</v>
      </c>
      <c r="R4" s="66"/>
      <c r="S4" s="66"/>
      <c r="T4" s="66"/>
      <c r="U4" s="95"/>
      <c r="V4" s="66"/>
      <c r="W4" s="66"/>
      <c r="X4" s="66"/>
      <c r="Y4" s="66"/>
      <c r="Z4" s="97"/>
    </row>
    <row r="5" spans="1:26" ht="15" customHeight="1">
      <c r="A5" s="53"/>
      <c r="B5" s="74"/>
      <c r="C5" s="89"/>
      <c r="D5" s="79"/>
      <c r="E5" s="81"/>
      <c r="F5" s="82"/>
      <c r="G5" s="82"/>
      <c r="H5" s="96"/>
      <c r="I5" s="96"/>
      <c r="J5" s="82"/>
      <c r="K5" s="82"/>
      <c r="L5" s="96"/>
      <c r="M5" s="82"/>
      <c r="N5" s="53"/>
      <c r="O5" s="74"/>
      <c r="P5" s="99"/>
      <c r="Q5" s="101"/>
      <c r="R5" s="82"/>
      <c r="S5" s="66"/>
      <c r="T5" s="66"/>
      <c r="U5" s="95"/>
      <c r="V5" s="66"/>
      <c r="W5" s="66"/>
      <c r="X5" s="66"/>
      <c r="Y5" s="66"/>
      <c r="Z5" s="85" t="s">
        <v>42</v>
      </c>
    </row>
    <row r="6" spans="1:26" ht="38.1" customHeight="1" thickBot="1">
      <c r="A6" s="55"/>
      <c r="B6" s="75"/>
      <c r="C6" s="38" t="s">
        <v>11</v>
      </c>
      <c r="D6" s="36" t="s">
        <v>12</v>
      </c>
      <c r="E6" s="36" t="s">
        <v>13</v>
      </c>
      <c r="F6" s="36" t="s">
        <v>14</v>
      </c>
      <c r="G6" s="36" t="s">
        <v>46</v>
      </c>
      <c r="H6" s="23" t="s">
        <v>47</v>
      </c>
      <c r="I6" s="23" t="s">
        <v>18</v>
      </c>
      <c r="J6" s="36" t="s">
        <v>19</v>
      </c>
      <c r="K6" s="36" t="s">
        <v>20</v>
      </c>
      <c r="L6" s="37" t="s">
        <v>49</v>
      </c>
      <c r="M6" s="36" t="s">
        <v>22</v>
      </c>
      <c r="N6" s="55"/>
      <c r="O6" s="75"/>
      <c r="P6" s="45" t="s">
        <v>50</v>
      </c>
      <c r="Q6" s="36" t="s">
        <v>40</v>
      </c>
      <c r="R6" s="36" t="s">
        <v>32</v>
      </c>
      <c r="S6" s="36" t="s">
        <v>33</v>
      </c>
      <c r="T6" s="36" t="s">
        <v>34</v>
      </c>
      <c r="U6" s="23" t="s">
        <v>35</v>
      </c>
      <c r="V6" s="23" t="s">
        <v>36</v>
      </c>
      <c r="W6" s="23" t="s">
        <v>37</v>
      </c>
      <c r="X6" s="36" t="s">
        <v>38</v>
      </c>
      <c r="Y6" s="20" t="s">
        <v>39</v>
      </c>
      <c r="Z6" s="86"/>
    </row>
    <row r="7" spans="1:26" ht="5.0999999999999996" customHeight="1">
      <c r="A7" s="9"/>
      <c r="B7" s="24"/>
      <c r="C7" s="5"/>
      <c r="D7" s="18"/>
      <c r="E7" s="18"/>
      <c r="F7" s="18"/>
      <c r="G7" s="33"/>
      <c r="H7" s="31"/>
      <c r="I7" s="14"/>
      <c r="J7" s="15"/>
      <c r="K7" s="15"/>
      <c r="L7" s="15"/>
      <c r="M7" s="6"/>
      <c r="N7" s="9"/>
      <c r="O7" s="24"/>
      <c r="P7" s="5"/>
      <c r="Q7" s="18"/>
      <c r="R7" s="18"/>
      <c r="S7" s="18"/>
      <c r="T7" s="33"/>
      <c r="U7" s="31"/>
      <c r="V7" s="14"/>
      <c r="W7" s="15"/>
      <c r="X7" s="15"/>
      <c r="Y7" s="15"/>
      <c r="Z7" s="15"/>
    </row>
    <row r="8" spans="1:26" ht="20.100000000000001" customHeight="1">
      <c r="A8" s="103" t="s">
        <v>106</v>
      </c>
      <c r="B8" s="104" t="s">
        <v>11</v>
      </c>
      <c r="C8" s="105">
        <v>3787944207</v>
      </c>
      <c r="D8" s="107">
        <v>156601590</v>
      </c>
      <c r="E8" s="107">
        <v>1148160544</v>
      </c>
      <c r="F8" s="107">
        <v>873671852</v>
      </c>
      <c r="G8" s="117">
        <v>44326163</v>
      </c>
      <c r="H8" s="107">
        <v>26725461</v>
      </c>
      <c r="I8" s="113">
        <v>143967688</v>
      </c>
      <c r="J8" s="115">
        <v>292812651</v>
      </c>
      <c r="K8" s="115">
        <v>11585171</v>
      </c>
      <c r="L8" s="115">
        <v>65940103</v>
      </c>
      <c r="M8" s="117">
        <v>5614243</v>
      </c>
      <c r="N8" s="103" t="s">
        <v>106</v>
      </c>
      <c r="O8" s="104" t="s">
        <v>11</v>
      </c>
      <c r="P8" s="105">
        <v>615935513</v>
      </c>
      <c r="Q8" s="107">
        <v>7835446</v>
      </c>
      <c r="R8" s="107">
        <v>98206237</v>
      </c>
      <c r="S8" s="107">
        <v>68302652</v>
      </c>
      <c r="T8" s="117">
        <v>100485453</v>
      </c>
      <c r="U8" s="107">
        <v>68889750</v>
      </c>
      <c r="V8" s="113">
        <v>15957132</v>
      </c>
      <c r="W8" s="115">
        <v>20312242</v>
      </c>
      <c r="X8" s="115">
        <v>2247086</v>
      </c>
      <c r="Y8" s="115">
        <v>1623145</v>
      </c>
      <c r="Z8" s="115">
        <v>26579532</v>
      </c>
    </row>
    <row r="9" spans="1:26" ht="20.100000000000001" customHeight="1">
      <c r="A9" s="103" t="s">
        <v>54</v>
      </c>
      <c r="B9" s="104" t="s">
        <v>55</v>
      </c>
      <c r="C9" s="105">
        <v>397998929</v>
      </c>
      <c r="D9" s="118">
        <v>0</v>
      </c>
      <c r="E9" s="107">
        <v>121388383</v>
      </c>
      <c r="F9" s="107">
        <v>96006038</v>
      </c>
      <c r="G9" s="117">
        <v>6247828</v>
      </c>
      <c r="H9" s="107">
        <v>4936711</v>
      </c>
      <c r="I9" s="113">
        <v>2078564</v>
      </c>
      <c r="J9" s="115">
        <v>19854990</v>
      </c>
      <c r="K9" s="115">
        <v>120864</v>
      </c>
      <c r="L9" s="115">
        <v>3059735</v>
      </c>
      <c r="M9" s="117">
        <v>397</v>
      </c>
      <c r="N9" s="103" t="s">
        <v>54</v>
      </c>
      <c r="O9" s="104" t="s">
        <v>55</v>
      </c>
      <c r="P9" s="105">
        <v>80672026</v>
      </c>
      <c r="Q9" s="107">
        <v>467851</v>
      </c>
      <c r="R9" s="107">
        <v>16420158</v>
      </c>
      <c r="S9" s="107">
        <v>14554582</v>
      </c>
      <c r="T9" s="117">
        <v>16249771</v>
      </c>
      <c r="U9" s="107">
        <v>9460350</v>
      </c>
      <c r="V9" s="113">
        <v>2794650</v>
      </c>
      <c r="W9" s="115">
        <v>1970051</v>
      </c>
      <c r="X9" s="115">
        <v>361836</v>
      </c>
      <c r="Y9" s="121">
        <v>0</v>
      </c>
      <c r="Z9" s="115">
        <v>1821995</v>
      </c>
    </row>
    <row r="10" spans="1:26" ht="20.100000000000001" customHeight="1">
      <c r="A10" s="103" t="s">
        <v>56</v>
      </c>
      <c r="B10" s="104" t="s">
        <v>57</v>
      </c>
      <c r="C10" s="105">
        <v>1372479843</v>
      </c>
      <c r="D10" s="118">
        <v>0</v>
      </c>
      <c r="E10" s="107">
        <v>364922066</v>
      </c>
      <c r="F10" s="107">
        <v>383636752</v>
      </c>
      <c r="G10" s="117">
        <v>19351038</v>
      </c>
      <c r="H10" s="107">
        <v>11360143</v>
      </c>
      <c r="I10" s="113">
        <v>-346490</v>
      </c>
      <c r="J10" s="115">
        <v>194118750</v>
      </c>
      <c r="K10" s="115">
        <v>10381447</v>
      </c>
      <c r="L10" s="115">
        <v>22854</v>
      </c>
      <c r="M10" s="117">
        <v>13365</v>
      </c>
      <c r="N10" s="103" t="s">
        <v>56</v>
      </c>
      <c r="O10" s="104" t="s">
        <v>57</v>
      </c>
      <c r="P10" s="105">
        <v>311364691</v>
      </c>
      <c r="Q10" s="107">
        <v>5263148</v>
      </c>
      <c r="R10" s="107">
        <v>28415932</v>
      </c>
      <c r="S10" s="107">
        <v>13059171</v>
      </c>
      <c r="T10" s="117">
        <v>19183139</v>
      </c>
      <c r="U10" s="107">
        <v>7076692</v>
      </c>
      <c r="V10" s="113">
        <v>2059853</v>
      </c>
      <c r="W10" s="115">
        <v>7460349</v>
      </c>
      <c r="X10" s="115">
        <v>400091</v>
      </c>
      <c r="Y10" s="121">
        <v>0</v>
      </c>
      <c r="Z10" s="121">
        <v>0</v>
      </c>
    </row>
    <row r="11" spans="1:26" ht="20.100000000000001" customHeight="1">
      <c r="A11" s="103" t="s">
        <v>58</v>
      </c>
      <c r="B11" s="104" t="s">
        <v>59</v>
      </c>
      <c r="C11" s="105">
        <v>295193006</v>
      </c>
      <c r="D11" s="118">
        <v>0</v>
      </c>
      <c r="E11" s="107">
        <v>95518789</v>
      </c>
      <c r="F11" s="107">
        <v>52560234</v>
      </c>
      <c r="G11" s="117">
        <v>3291776</v>
      </c>
      <c r="H11" s="107">
        <v>1474502</v>
      </c>
      <c r="I11" s="113">
        <v>33733475</v>
      </c>
      <c r="J11" s="115">
        <v>10670738</v>
      </c>
      <c r="K11" s="115">
        <v>24758</v>
      </c>
      <c r="L11" s="115">
        <v>4016720</v>
      </c>
      <c r="M11" s="117">
        <v>319909</v>
      </c>
      <c r="N11" s="103" t="s">
        <v>58</v>
      </c>
      <c r="O11" s="104" t="s">
        <v>59</v>
      </c>
      <c r="P11" s="105">
        <v>49152180</v>
      </c>
      <c r="Q11" s="107">
        <v>367770</v>
      </c>
      <c r="R11" s="107">
        <v>9494259</v>
      </c>
      <c r="S11" s="107">
        <v>8861402</v>
      </c>
      <c r="T11" s="117">
        <v>11588990</v>
      </c>
      <c r="U11" s="107">
        <v>7487473</v>
      </c>
      <c r="V11" s="113">
        <v>2605269</v>
      </c>
      <c r="W11" s="115">
        <v>1744297</v>
      </c>
      <c r="X11" s="115">
        <v>329251</v>
      </c>
      <c r="Y11" s="115">
        <v>105825</v>
      </c>
      <c r="Z11" s="115">
        <v>2213159</v>
      </c>
    </row>
    <row r="12" spans="1:26" ht="20.100000000000001" customHeight="1">
      <c r="A12" s="103" t="s">
        <v>60</v>
      </c>
      <c r="B12" s="104" t="s">
        <v>61</v>
      </c>
      <c r="C12" s="105">
        <v>282824240</v>
      </c>
      <c r="D12" s="118">
        <v>0</v>
      </c>
      <c r="E12" s="107">
        <v>74412143</v>
      </c>
      <c r="F12" s="107">
        <v>60546142</v>
      </c>
      <c r="G12" s="117">
        <v>3901219</v>
      </c>
      <c r="H12" s="107">
        <v>3073332</v>
      </c>
      <c r="I12" s="113">
        <v>15776272</v>
      </c>
      <c r="J12" s="115">
        <v>17846175</v>
      </c>
      <c r="K12" s="115">
        <v>434397</v>
      </c>
      <c r="L12" s="115">
        <v>6103865</v>
      </c>
      <c r="M12" s="117">
        <v>1449621</v>
      </c>
      <c r="N12" s="103" t="s">
        <v>60</v>
      </c>
      <c r="O12" s="104" t="s">
        <v>61</v>
      </c>
      <c r="P12" s="105">
        <v>52770163</v>
      </c>
      <c r="Q12" s="107">
        <v>573043</v>
      </c>
      <c r="R12" s="107">
        <v>7150515</v>
      </c>
      <c r="S12" s="107">
        <v>10391620</v>
      </c>
      <c r="T12" s="117">
        <v>12026177</v>
      </c>
      <c r="U12" s="107">
        <v>9755492</v>
      </c>
      <c r="V12" s="113">
        <v>2730932</v>
      </c>
      <c r="W12" s="115">
        <v>2138878</v>
      </c>
      <c r="X12" s="115">
        <v>201523</v>
      </c>
      <c r="Y12" s="121">
        <v>0</v>
      </c>
      <c r="Z12" s="115">
        <v>2115774</v>
      </c>
    </row>
    <row r="13" spans="1:26" ht="20.100000000000001" customHeight="1">
      <c r="A13" s="103" t="s">
        <v>62</v>
      </c>
      <c r="B13" s="104" t="s">
        <v>63</v>
      </c>
      <c r="C13" s="105">
        <v>162859151</v>
      </c>
      <c r="D13" s="118">
        <v>0</v>
      </c>
      <c r="E13" s="107">
        <v>34627061</v>
      </c>
      <c r="F13" s="107">
        <v>27842497</v>
      </c>
      <c r="G13" s="117">
        <v>1861936</v>
      </c>
      <c r="H13" s="107">
        <v>1035501</v>
      </c>
      <c r="I13" s="113">
        <v>459881</v>
      </c>
      <c r="J13" s="115">
        <v>9145389</v>
      </c>
      <c r="K13" s="115">
        <v>81595</v>
      </c>
      <c r="L13" s="115">
        <v>23442169</v>
      </c>
      <c r="M13" s="117">
        <v>14057</v>
      </c>
      <c r="N13" s="103" t="s">
        <v>62</v>
      </c>
      <c r="O13" s="104" t="s">
        <v>63</v>
      </c>
      <c r="P13" s="105">
        <v>24424333</v>
      </c>
      <c r="Q13" s="107">
        <v>202280</v>
      </c>
      <c r="R13" s="107">
        <v>6811350</v>
      </c>
      <c r="S13" s="107">
        <v>4466314</v>
      </c>
      <c r="T13" s="117">
        <v>7391347</v>
      </c>
      <c r="U13" s="107">
        <v>5677636</v>
      </c>
      <c r="V13" s="113">
        <v>1035626</v>
      </c>
      <c r="W13" s="115">
        <v>853372</v>
      </c>
      <c r="X13" s="115">
        <v>125425</v>
      </c>
      <c r="Y13" s="121">
        <v>0</v>
      </c>
      <c r="Z13" s="115">
        <v>13563662</v>
      </c>
    </row>
    <row r="14" spans="1:26" ht="20.100000000000001" customHeight="1">
      <c r="A14" s="103" t="s">
        <v>64</v>
      </c>
      <c r="B14" s="104" t="s">
        <v>65</v>
      </c>
      <c r="C14" s="105">
        <v>282242833</v>
      </c>
      <c r="D14" s="118">
        <v>0</v>
      </c>
      <c r="E14" s="107">
        <v>64795845</v>
      </c>
      <c r="F14" s="107">
        <v>45842892</v>
      </c>
      <c r="G14" s="117">
        <v>4744018</v>
      </c>
      <c r="H14" s="107">
        <v>2174282</v>
      </c>
      <c r="I14" s="113">
        <v>27472310</v>
      </c>
      <c r="J14" s="115">
        <v>15346704</v>
      </c>
      <c r="K14" s="115">
        <v>443909</v>
      </c>
      <c r="L14" s="115">
        <v>2035999</v>
      </c>
      <c r="M14" s="117">
        <v>142495</v>
      </c>
      <c r="N14" s="103" t="s">
        <v>64</v>
      </c>
      <c r="O14" s="104" t="s">
        <v>65</v>
      </c>
      <c r="P14" s="105">
        <v>75507307</v>
      </c>
      <c r="Q14" s="107">
        <v>445386</v>
      </c>
      <c r="R14" s="107">
        <v>13179985</v>
      </c>
      <c r="S14" s="107">
        <v>5540575</v>
      </c>
      <c r="T14" s="117">
        <v>12962644</v>
      </c>
      <c r="U14" s="107">
        <v>7655156</v>
      </c>
      <c r="V14" s="113">
        <v>2106382</v>
      </c>
      <c r="W14" s="115">
        <v>1937517</v>
      </c>
      <c r="X14" s="115">
        <v>268276</v>
      </c>
      <c r="Y14" s="115">
        <v>67577</v>
      </c>
      <c r="Z14" s="115">
        <v>18960</v>
      </c>
    </row>
    <row r="15" spans="1:26" ht="20.100000000000001" customHeight="1">
      <c r="A15" s="103" t="s">
        <v>66</v>
      </c>
      <c r="B15" s="104" t="s">
        <v>67</v>
      </c>
      <c r="C15" s="105">
        <v>19935985</v>
      </c>
      <c r="D15" s="118">
        <v>0</v>
      </c>
      <c r="E15" s="107">
        <v>2805908</v>
      </c>
      <c r="F15" s="107">
        <v>3253950</v>
      </c>
      <c r="G15" s="117">
        <v>456705</v>
      </c>
      <c r="H15" s="107">
        <v>144259</v>
      </c>
      <c r="I15" s="113">
        <v>641584</v>
      </c>
      <c r="J15" s="115">
        <v>1347260</v>
      </c>
      <c r="K15" s="121">
        <v>0</v>
      </c>
      <c r="L15" s="115">
        <v>339401</v>
      </c>
      <c r="M15" s="119">
        <v>0</v>
      </c>
      <c r="N15" s="103" t="s">
        <v>66</v>
      </c>
      <c r="O15" s="104" t="s">
        <v>67</v>
      </c>
      <c r="P15" s="105">
        <v>4811043</v>
      </c>
      <c r="Q15" s="107">
        <v>35328</v>
      </c>
      <c r="R15" s="107">
        <v>1105534</v>
      </c>
      <c r="S15" s="107">
        <v>1308561</v>
      </c>
      <c r="T15" s="117">
        <v>1821834</v>
      </c>
      <c r="U15" s="107">
        <v>1313528</v>
      </c>
      <c r="V15" s="113">
        <v>274672</v>
      </c>
      <c r="W15" s="115">
        <v>190621</v>
      </c>
      <c r="X15" s="115">
        <v>38915</v>
      </c>
      <c r="Y15" s="115">
        <v>82210</v>
      </c>
      <c r="Z15" s="121">
        <v>0</v>
      </c>
    </row>
    <row r="16" spans="1:26" ht="20.100000000000001" customHeight="1">
      <c r="A16" s="103" t="s">
        <v>68</v>
      </c>
      <c r="B16" s="104" t="s">
        <v>69</v>
      </c>
      <c r="C16" s="105">
        <v>96076020</v>
      </c>
      <c r="D16" s="118">
        <v>0</v>
      </c>
      <c r="E16" s="107">
        <v>39861746</v>
      </c>
      <c r="F16" s="107">
        <v>35425193</v>
      </c>
      <c r="G16" s="117">
        <v>512290</v>
      </c>
      <c r="H16" s="107">
        <v>335908</v>
      </c>
      <c r="I16" s="113">
        <v>5535195</v>
      </c>
      <c r="J16" s="115">
        <v>2419648</v>
      </c>
      <c r="K16" s="115">
        <v>6440</v>
      </c>
      <c r="L16" s="115">
        <v>8152</v>
      </c>
      <c r="M16" s="117">
        <v>12508</v>
      </c>
      <c r="N16" s="103" t="s">
        <v>68</v>
      </c>
      <c r="O16" s="104" t="s">
        <v>69</v>
      </c>
      <c r="P16" s="105">
        <v>1763999</v>
      </c>
      <c r="Q16" s="107">
        <v>58906</v>
      </c>
      <c r="R16" s="107">
        <v>1827728</v>
      </c>
      <c r="S16" s="107">
        <v>2023542</v>
      </c>
      <c r="T16" s="117">
        <v>2916113</v>
      </c>
      <c r="U16" s="107">
        <v>2131612</v>
      </c>
      <c r="V16" s="113">
        <v>500996</v>
      </c>
      <c r="W16" s="115">
        <v>659330</v>
      </c>
      <c r="X16" s="115">
        <v>135621</v>
      </c>
      <c r="Y16" s="121">
        <v>0</v>
      </c>
      <c r="Z16" s="121">
        <v>0</v>
      </c>
    </row>
    <row r="17" spans="1:26" ht="20.100000000000001" customHeight="1">
      <c r="A17" s="103" t="s">
        <v>70</v>
      </c>
      <c r="B17" s="104" t="s">
        <v>71</v>
      </c>
      <c r="C17" s="105">
        <v>40037721</v>
      </c>
      <c r="D17" s="118">
        <v>0</v>
      </c>
      <c r="E17" s="107">
        <v>7168303</v>
      </c>
      <c r="F17" s="107">
        <v>6418042</v>
      </c>
      <c r="G17" s="117">
        <v>282011</v>
      </c>
      <c r="H17" s="107">
        <v>154601</v>
      </c>
      <c r="I17" s="113">
        <v>860621</v>
      </c>
      <c r="J17" s="115">
        <v>1569033</v>
      </c>
      <c r="K17" s="115">
        <v>1552</v>
      </c>
      <c r="L17" s="115">
        <v>5534057</v>
      </c>
      <c r="M17" s="117">
        <v>24</v>
      </c>
      <c r="N17" s="103" t="s">
        <v>70</v>
      </c>
      <c r="O17" s="104" t="s">
        <v>71</v>
      </c>
      <c r="P17" s="105">
        <v>8372400</v>
      </c>
      <c r="Q17" s="107">
        <v>32874</v>
      </c>
      <c r="R17" s="107">
        <v>1602521</v>
      </c>
      <c r="S17" s="107">
        <v>1245060</v>
      </c>
      <c r="T17" s="117">
        <v>1838068</v>
      </c>
      <c r="U17" s="107">
        <v>1827612</v>
      </c>
      <c r="V17" s="113">
        <v>274480</v>
      </c>
      <c r="W17" s="115">
        <v>643843</v>
      </c>
      <c r="X17" s="115">
        <v>35590</v>
      </c>
      <c r="Y17" s="115">
        <v>6498</v>
      </c>
      <c r="Z17" s="115">
        <v>2203405</v>
      </c>
    </row>
    <row r="18" spans="1:26" ht="20.100000000000001" customHeight="1">
      <c r="A18" s="103" t="s">
        <v>72</v>
      </c>
      <c r="B18" s="104" t="s">
        <v>73</v>
      </c>
      <c r="C18" s="105">
        <v>46425155</v>
      </c>
      <c r="D18" s="118">
        <v>0</v>
      </c>
      <c r="E18" s="107">
        <v>17997521</v>
      </c>
      <c r="F18" s="107">
        <v>11781326</v>
      </c>
      <c r="G18" s="117">
        <v>1272914</v>
      </c>
      <c r="H18" s="107">
        <v>514647</v>
      </c>
      <c r="I18" s="113">
        <v>941535</v>
      </c>
      <c r="J18" s="115">
        <v>4213804</v>
      </c>
      <c r="K18" s="115">
        <v>4434</v>
      </c>
      <c r="L18" s="115">
        <v>17033</v>
      </c>
      <c r="M18" s="117">
        <v>7586</v>
      </c>
      <c r="N18" s="103" t="s">
        <v>72</v>
      </c>
      <c r="O18" s="104" t="s">
        <v>73</v>
      </c>
      <c r="P18" s="105">
        <v>-2306874</v>
      </c>
      <c r="Q18" s="107">
        <v>88113</v>
      </c>
      <c r="R18" s="107">
        <v>2411417</v>
      </c>
      <c r="S18" s="107">
        <v>1385013</v>
      </c>
      <c r="T18" s="117">
        <v>3370116</v>
      </c>
      <c r="U18" s="107">
        <v>4003770</v>
      </c>
      <c r="V18" s="113">
        <v>310198</v>
      </c>
      <c r="W18" s="115">
        <v>432294</v>
      </c>
      <c r="X18" s="115">
        <v>68421</v>
      </c>
      <c r="Y18" s="121">
        <v>0</v>
      </c>
      <c r="Z18" s="121">
        <v>0</v>
      </c>
    </row>
    <row r="19" spans="1:26" ht="20.100000000000001" customHeight="1">
      <c r="A19" s="103" t="s">
        <v>74</v>
      </c>
      <c r="B19" s="104" t="s">
        <v>75</v>
      </c>
      <c r="C19" s="105">
        <v>15281504</v>
      </c>
      <c r="D19" s="118">
        <v>0</v>
      </c>
      <c r="E19" s="107">
        <v>3427733</v>
      </c>
      <c r="F19" s="107">
        <v>2830498</v>
      </c>
      <c r="G19" s="117">
        <v>161862</v>
      </c>
      <c r="H19" s="107">
        <v>192848</v>
      </c>
      <c r="I19" s="113">
        <v>-33087</v>
      </c>
      <c r="J19" s="115">
        <v>1142481</v>
      </c>
      <c r="K19" s="121">
        <v>0</v>
      </c>
      <c r="L19" s="115">
        <v>154676</v>
      </c>
      <c r="M19" s="117">
        <v>206</v>
      </c>
      <c r="N19" s="103" t="s">
        <v>74</v>
      </c>
      <c r="O19" s="104" t="s">
        <v>75</v>
      </c>
      <c r="P19" s="105">
        <v>2887322</v>
      </c>
      <c r="Q19" s="107">
        <v>29557</v>
      </c>
      <c r="R19" s="107">
        <v>757011</v>
      </c>
      <c r="S19" s="107">
        <v>417858</v>
      </c>
      <c r="T19" s="117">
        <v>1177390</v>
      </c>
      <c r="U19" s="107">
        <v>1620339</v>
      </c>
      <c r="V19" s="113">
        <v>132843</v>
      </c>
      <c r="W19" s="115">
        <v>150017</v>
      </c>
      <c r="X19" s="115">
        <v>55030</v>
      </c>
      <c r="Y19" s="115">
        <v>206477</v>
      </c>
      <c r="Z19" s="121">
        <v>0</v>
      </c>
    </row>
    <row r="20" spans="1:26" ht="20.100000000000001" customHeight="1">
      <c r="A20" s="103" t="s">
        <v>76</v>
      </c>
      <c r="B20" s="104" t="s">
        <v>77</v>
      </c>
      <c r="C20" s="105">
        <v>54528207</v>
      </c>
      <c r="D20" s="118">
        <v>0</v>
      </c>
      <c r="E20" s="107">
        <v>7535001</v>
      </c>
      <c r="F20" s="107">
        <v>4541220</v>
      </c>
      <c r="G20" s="117">
        <v>286675</v>
      </c>
      <c r="H20" s="107">
        <v>289140</v>
      </c>
      <c r="I20" s="113">
        <v>12375543</v>
      </c>
      <c r="J20" s="115">
        <v>2505206</v>
      </c>
      <c r="K20" s="121">
        <v>0</v>
      </c>
      <c r="L20" s="115">
        <v>41661</v>
      </c>
      <c r="M20" s="117">
        <v>24</v>
      </c>
      <c r="N20" s="103" t="s">
        <v>76</v>
      </c>
      <c r="O20" s="104" t="s">
        <v>77</v>
      </c>
      <c r="P20" s="105">
        <v>19877547</v>
      </c>
      <c r="Q20" s="107">
        <v>36110</v>
      </c>
      <c r="R20" s="107">
        <v>1628621</v>
      </c>
      <c r="S20" s="107">
        <v>670064</v>
      </c>
      <c r="T20" s="117">
        <v>2068751</v>
      </c>
      <c r="U20" s="107">
        <v>2185166</v>
      </c>
      <c r="V20" s="113">
        <v>205676</v>
      </c>
      <c r="W20" s="115">
        <v>225308</v>
      </c>
      <c r="X20" s="115">
        <v>29952</v>
      </c>
      <c r="Y20" s="115">
        <v>62652</v>
      </c>
      <c r="Z20" s="121">
        <v>0</v>
      </c>
    </row>
    <row r="21" spans="1:26" ht="20.100000000000001" customHeight="1">
      <c r="A21" s="103" t="s">
        <v>78</v>
      </c>
      <c r="B21" s="104" t="s">
        <v>79</v>
      </c>
      <c r="C21" s="105">
        <v>14461100</v>
      </c>
      <c r="D21" s="118">
        <v>0</v>
      </c>
      <c r="E21" s="107">
        <v>3173838</v>
      </c>
      <c r="F21" s="107">
        <v>2013611</v>
      </c>
      <c r="G21" s="117">
        <v>205724</v>
      </c>
      <c r="H21" s="107">
        <v>92190</v>
      </c>
      <c r="I21" s="113">
        <v>205552</v>
      </c>
      <c r="J21" s="115">
        <v>304650</v>
      </c>
      <c r="K21" s="121">
        <v>0</v>
      </c>
      <c r="L21" s="115">
        <v>105745</v>
      </c>
      <c r="M21" s="119">
        <v>0</v>
      </c>
      <c r="N21" s="103" t="s">
        <v>78</v>
      </c>
      <c r="O21" s="104" t="s">
        <v>79</v>
      </c>
      <c r="P21" s="105">
        <v>3958287</v>
      </c>
      <c r="Q21" s="107">
        <v>11862</v>
      </c>
      <c r="R21" s="107">
        <v>877285</v>
      </c>
      <c r="S21" s="107">
        <v>495099</v>
      </c>
      <c r="T21" s="117">
        <v>1190083</v>
      </c>
      <c r="U21" s="107">
        <v>1545000</v>
      </c>
      <c r="V21" s="113">
        <v>120807</v>
      </c>
      <c r="W21" s="115">
        <v>151798</v>
      </c>
      <c r="X21" s="115">
        <v>16940</v>
      </c>
      <c r="Y21" s="115">
        <v>4491</v>
      </c>
      <c r="Z21" s="121">
        <v>0</v>
      </c>
    </row>
    <row r="22" spans="1:26" ht="20.100000000000001" customHeight="1">
      <c r="A22" s="103" t="s">
        <v>80</v>
      </c>
      <c r="B22" s="104" t="s">
        <v>81</v>
      </c>
      <c r="C22" s="105">
        <v>30534838</v>
      </c>
      <c r="D22" s="118">
        <v>0</v>
      </c>
      <c r="E22" s="107">
        <v>4310641</v>
      </c>
      <c r="F22" s="107">
        <v>3130196</v>
      </c>
      <c r="G22" s="117">
        <v>277052</v>
      </c>
      <c r="H22" s="107">
        <v>135572</v>
      </c>
      <c r="I22" s="113">
        <v>1293107</v>
      </c>
      <c r="J22" s="115">
        <v>1743497</v>
      </c>
      <c r="K22" s="121">
        <v>0</v>
      </c>
      <c r="L22" s="115">
        <v>4454526</v>
      </c>
      <c r="M22" s="117">
        <v>44</v>
      </c>
      <c r="N22" s="103" t="s">
        <v>80</v>
      </c>
      <c r="O22" s="104" t="s">
        <v>81</v>
      </c>
      <c r="P22" s="105">
        <v>6196026</v>
      </c>
      <c r="Q22" s="107">
        <v>39482</v>
      </c>
      <c r="R22" s="107">
        <v>1626494</v>
      </c>
      <c r="S22" s="107">
        <v>886336</v>
      </c>
      <c r="T22" s="117">
        <v>1680622</v>
      </c>
      <c r="U22" s="107">
        <v>2231402</v>
      </c>
      <c r="V22" s="113">
        <v>205543</v>
      </c>
      <c r="W22" s="115">
        <v>205039</v>
      </c>
      <c r="X22" s="115">
        <v>41744</v>
      </c>
      <c r="Y22" s="115">
        <v>280934</v>
      </c>
      <c r="Z22" s="115">
        <v>1836063</v>
      </c>
    </row>
    <row r="23" spans="1:26" ht="20.100000000000001" customHeight="1">
      <c r="A23" s="103" t="s">
        <v>82</v>
      </c>
      <c r="B23" s="104" t="s">
        <v>83</v>
      </c>
      <c r="C23" s="105">
        <v>4269119</v>
      </c>
      <c r="D23" s="118">
        <v>0</v>
      </c>
      <c r="E23" s="107">
        <v>388578</v>
      </c>
      <c r="F23" s="107">
        <v>885026</v>
      </c>
      <c r="G23" s="117">
        <v>38591</v>
      </c>
      <c r="H23" s="107">
        <v>22661</v>
      </c>
      <c r="I23" s="113">
        <v>-30440</v>
      </c>
      <c r="J23" s="115">
        <v>337908</v>
      </c>
      <c r="K23" s="121">
        <v>0</v>
      </c>
      <c r="L23" s="115">
        <v>1636</v>
      </c>
      <c r="M23" s="117">
        <v>1</v>
      </c>
      <c r="N23" s="103" t="s">
        <v>82</v>
      </c>
      <c r="O23" s="104" t="s">
        <v>83</v>
      </c>
      <c r="P23" s="105">
        <v>1043785</v>
      </c>
      <c r="Q23" s="107">
        <v>8158</v>
      </c>
      <c r="R23" s="107">
        <v>287290</v>
      </c>
      <c r="S23" s="107">
        <v>172285</v>
      </c>
      <c r="T23" s="117">
        <v>376138</v>
      </c>
      <c r="U23" s="107">
        <v>605196</v>
      </c>
      <c r="V23" s="113">
        <v>37609</v>
      </c>
      <c r="W23" s="115">
        <v>63558</v>
      </c>
      <c r="X23" s="115">
        <v>9978</v>
      </c>
      <c r="Y23" s="115">
        <v>29319</v>
      </c>
      <c r="Z23" s="121">
        <v>0</v>
      </c>
    </row>
    <row r="24" spans="1:26" ht="20.100000000000001" customHeight="1">
      <c r="A24" s="103" t="s">
        <v>84</v>
      </c>
      <c r="B24" s="104" t="s">
        <v>85</v>
      </c>
      <c r="C24" s="105">
        <v>13485231</v>
      </c>
      <c r="D24" s="118">
        <v>0</v>
      </c>
      <c r="E24" s="107">
        <v>2452234</v>
      </c>
      <c r="F24" s="107">
        <v>1826970</v>
      </c>
      <c r="G24" s="117">
        <v>126284</v>
      </c>
      <c r="H24" s="107">
        <v>39139</v>
      </c>
      <c r="I24" s="113">
        <v>1020535</v>
      </c>
      <c r="J24" s="115">
        <v>685277</v>
      </c>
      <c r="K24" s="115">
        <v>56</v>
      </c>
      <c r="L24" s="115">
        <v>374396</v>
      </c>
      <c r="M24" s="119">
        <v>0</v>
      </c>
      <c r="N24" s="103" t="s">
        <v>84</v>
      </c>
      <c r="O24" s="104" t="s">
        <v>85</v>
      </c>
      <c r="P24" s="105">
        <v>3325788</v>
      </c>
      <c r="Q24" s="107">
        <v>14309</v>
      </c>
      <c r="R24" s="107">
        <v>625235</v>
      </c>
      <c r="S24" s="107">
        <v>427594</v>
      </c>
      <c r="T24" s="117">
        <v>669826</v>
      </c>
      <c r="U24" s="107">
        <v>933972</v>
      </c>
      <c r="V24" s="113">
        <v>65335</v>
      </c>
      <c r="W24" s="115">
        <v>133035</v>
      </c>
      <c r="X24" s="115">
        <v>18767</v>
      </c>
      <c r="Y24" s="115">
        <v>760783</v>
      </c>
      <c r="Z24" s="115">
        <v>5</v>
      </c>
    </row>
    <row r="25" spans="1:26" ht="20.100000000000001" customHeight="1">
      <c r="A25" s="103" t="s">
        <v>86</v>
      </c>
      <c r="B25" s="104" t="s">
        <v>87</v>
      </c>
      <c r="C25" s="105">
        <v>1694402</v>
      </c>
      <c r="D25" s="118">
        <v>0</v>
      </c>
      <c r="E25" s="107">
        <v>220658</v>
      </c>
      <c r="F25" s="107">
        <v>697916</v>
      </c>
      <c r="G25" s="117">
        <v>19364</v>
      </c>
      <c r="H25" s="107">
        <v>9941</v>
      </c>
      <c r="I25" s="113">
        <v>-21252</v>
      </c>
      <c r="J25" s="115">
        <v>123961</v>
      </c>
      <c r="K25" s="115">
        <v>637</v>
      </c>
      <c r="L25" s="115">
        <v>793</v>
      </c>
      <c r="M25" s="119">
        <v>0</v>
      </c>
      <c r="N25" s="103" t="s">
        <v>86</v>
      </c>
      <c r="O25" s="104" t="s">
        <v>87</v>
      </c>
      <c r="P25" s="105">
        <v>72808</v>
      </c>
      <c r="Q25" s="107">
        <v>11</v>
      </c>
      <c r="R25" s="107">
        <v>82643</v>
      </c>
      <c r="S25" s="107">
        <v>169166</v>
      </c>
      <c r="T25" s="117">
        <v>174116</v>
      </c>
      <c r="U25" s="107">
        <v>93861</v>
      </c>
      <c r="V25" s="113">
        <v>28067</v>
      </c>
      <c r="W25" s="115">
        <v>18779</v>
      </c>
      <c r="X25" s="115">
        <v>2944</v>
      </c>
      <c r="Y25" s="121">
        <v>0</v>
      </c>
      <c r="Z25" s="121">
        <v>0</v>
      </c>
    </row>
    <row r="26" spans="1:26" ht="20.100000000000001" customHeight="1">
      <c r="A26" s="103" t="s">
        <v>88</v>
      </c>
      <c r="B26" s="104" t="s">
        <v>89</v>
      </c>
      <c r="C26" s="105">
        <v>80734505</v>
      </c>
      <c r="D26" s="118">
        <v>0</v>
      </c>
      <c r="E26" s="107">
        <v>7387348</v>
      </c>
      <c r="F26" s="107">
        <v>3515258</v>
      </c>
      <c r="G26" s="117">
        <v>180753</v>
      </c>
      <c r="H26" s="107">
        <v>58127</v>
      </c>
      <c r="I26" s="113">
        <v>42100579</v>
      </c>
      <c r="J26" s="115">
        <v>1127912</v>
      </c>
      <c r="K26" s="115">
        <v>565</v>
      </c>
      <c r="L26" s="115">
        <v>13580548</v>
      </c>
      <c r="M26" s="117">
        <v>3653699</v>
      </c>
      <c r="N26" s="103" t="s">
        <v>88</v>
      </c>
      <c r="O26" s="104" t="s">
        <v>89</v>
      </c>
      <c r="P26" s="105">
        <v>2828385</v>
      </c>
      <c r="Q26" s="107">
        <v>16079</v>
      </c>
      <c r="R26" s="107">
        <v>1073401</v>
      </c>
      <c r="S26" s="107">
        <v>518415</v>
      </c>
      <c r="T26" s="117">
        <v>841105</v>
      </c>
      <c r="U26" s="107">
        <v>816118</v>
      </c>
      <c r="V26" s="113">
        <v>105401</v>
      </c>
      <c r="W26" s="115">
        <v>111128</v>
      </c>
      <c r="X26" s="115">
        <v>29268</v>
      </c>
      <c r="Y26" s="121">
        <v>0</v>
      </c>
      <c r="Z26" s="115">
        <v>2806495</v>
      </c>
    </row>
    <row r="27" spans="1:26" ht="20.100000000000001" customHeight="1">
      <c r="A27" s="103" t="s">
        <v>90</v>
      </c>
      <c r="B27" s="104" t="s">
        <v>91</v>
      </c>
      <c r="C27" s="105">
        <v>400370795</v>
      </c>
      <c r="D27" s="118">
        <v>0</v>
      </c>
      <c r="E27" s="107">
        <v>293365042</v>
      </c>
      <c r="F27" s="107">
        <v>126975143</v>
      </c>
      <c r="G27" s="117">
        <v>586327</v>
      </c>
      <c r="H27" s="107">
        <v>581004</v>
      </c>
      <c r="I27" s="113">
        <v>-83038</v>
      </c>
      <c r="J27" s="115">
        <v>5350807</v>
      </c>
      <c r="K27" s="115">
        <v>74418</v>
      </c>
      <c r="L27" s="115">
        <v>411</v>
      </c>
      <c r="M27" s="119">
        <v>0</v>
      </c>
      <c r="N27" s="103" t="s">
        <v>90</v>
      </c>
      <c r="O27" s="104" t="s">
        <v>91</v>
      </c>
      <c r="P27" s="105">
        <v>-34366832</v>
      </c>
      <c r="Q27" s="107">
        <v>101078</v>
      </c>
      <c r="R27" s="107">
        <v>1927827</v>
      </c>
      <c r="S27" s="107">
        <v>1096681</v>
      </c>
      <c r="T27" s="117">
        <v>2066870</v>
      </c>
      <c r="U27" s="107">
        <v>1459588</v>
      </c>
      <c r="V27" s="113">
        <v>245610</v>
      </c>
      <c r="W27" s="115">
        <v>1033095</v>
      </c>
      <c r="X27" s="115">
        <v>41463</v>
      </c>
      <c r="Y27" s="115">
        <v>16379</v>
      </c>
      <c r="Z27" s="121">
        <v>0</v>
      </c>
    </row>
    <row r="28" spans="1:26" ht="20.100000000000001" customHeight="1">
      <c r="A28" s="103" t="s">
        <v>92</v>
      </c>
      <c r="B28" s="104" t="s">
        <v>93</v>
      </c>
      <c r="C28" s="105">
        <v>14458401</v>
      </c>
      <c r="D28" s="118">
        <v>0</v>
      </c>
      <c r="E28" s="107">
        <v>1992795</v>
      </c>
      <c r="F28" s="107">
        <v>2796005</v>
      </c>
      <c r="G28" s="117">
        <v>448330</v>
      </c>
      <c r="H28" s="107">
        <v>88950</v>
      </c>
      <c r="I28" s="113">
        <v>3076</v>
      </c>
      <c r="J28" s="115">
        <v>2823953</v>
      </c>
      <c r="K28" s="115">
        <v>10099</v>
      </c>
      <c r="L28" s="121">
        <v>0</v>
      </c>
      <c r="M28" s="117">
        <v>28</v>
      </c>
      <c r="N28" s="103" t="s">
        <v>92</v>
      </c>
      <c r="O28" s="104" t="s">
        <v>93</v>
      </c>
      <c r="P28" s="105">
        <v>3221466</v>
      </c>
      <c r="Q28" s="107">
        <v>43770</v>
      </c>
      <c r="R28" s="107">
        <v>854373</v>
      </c>
      <c r="S28" s="107">
        <v>352060</v>
      </c>
      <c r="T28" s="117">
        <v>774680</v>
      </c>
      <c r="U28" s="107">
        <v>798608</v>
      </c>
      <c r="V28" s="113">
        <v>103145</v>
      </c>
      <c r="W28" s="115">
        <v>155857</v>
      </c>
      <c r="X28" s="115">
        <v>34976</v>
      </c>
      <c r="Y28" s="121">
        <v>0</v>
      </c>
      <c r="Z28" s="121">
        <v>0</v>
      </c>
    </row>
    <row r="29" spans="1:26" ht="20.100000000000001" customHeight="1">
      <c r="A29" s="103" t="s">
        <v>94</v>
      </c>
      <c r="B29" s="104" t="s">
        <v>95</v>
      </c>
      <c r="C29" s="105">
        <v>4942659</v>
      </c>
      <c r="D29" s="118">
        <v>0</v>
      </c>
      <c r="E29" s="107">
        <v>353387</v>
      </c>
      <c r="F29" s="107">
        <v>905168</v>
      </c>
      <c r="G29" s="117">
        <v>73466</v>
      </c>
      <c r="H29" s="107">
        <v>10878</v>
      </c>
      <c r="I29" s="113">
        <v>-14587</v>
      </c>
      <c r="J29" s="115">
        <v>134310</v>
      </c>
      <c r="K29" s="121">
        <v>0</v>
      </c>
      <c r="L29" s="115">
        <v>2519802</v>
      </c>
      <c r="M29" s="117">
        <v>279</v>
      </c>
      <c r="N29" s="103" t="s">
        <v>94</v>
      </c>
      <c r="O29" s="104" t="s">
        <v>95</v>
      </c>
      <c r="P29" s="105">
        <v>325184</v>
      </c>
      <c r="Q29" s="107">
        <v>331</v>
      </c>
      <c r="R29" s="107">
        <v>37596</v>
      </c>
      <c r="S29" s="107">
        <v>255804</v>
      </c>
      <c r="T29" s="117">
        <v>104725</v>
      </c>
      <c r="U29" s="107">
        <v>195436</v>
      </c>
      <c r="V29" s="113">
        <v>13315</v>
      </c>
      <c r="W29" s="115">
        <v>26883</v>
      </c>
      <c r="X29" s="115">
        <v>1013</v>
      </c>
      <c r="Y29" s="121">
        <v>0</v>
      </c>
      <c r="Z29" s="121">
        <v>0</v>
      </c>
    </row>
    <row r="30" spans="1:26" ht="20.100000000000001" customHeight="1">
      <c r="A30" s="103" t="s">
        <v>96</v>
      </c>
      <c r="B30" s="104" t="s">
        <v>97</v>
      </c>
      <c r="C30" s="105">
        <v>508973</v>
      </c>
      <c r="D30" s="118">
        <v>0</v>
      </c>
      <c r="E30" s="107">
        <v>55524</v>
      </c>
      <c r="F30" s="107">
        <v>241775</v>
      </c>
      <c r="G30" s="119">
        <v>0</v>
      </c>
      <c r="H30" s="107">
        <v>1125</v>
      </c>
      <c r="I30" s="113">
        <v>-1247</v>
      </c>
      <c r="J30" s="115">
        <v>198</v>
      </c>
      <c r="K30" s="121">
        <v>0</v>
      </c>
      <c r="L30" s="115">
        <v>125924</v>
      </c>
      <c r="M30" s="119">
        <v>0</v>
      </c>
      <c r="N30" s="103" t="s">
        <v>96</v>
      </c>
      <c r="O30" s="104" t="s">
        <v>97</v>
      </c>
      <c r="P30" s="105">
        <v>34479</v>
      </c>
      <c r="Q30" s="118">
        <v>0</v>
      </c>
      <c r="R30" s="107">
        <v>9062</v>
      </c>
      <c r="S30" s="107">
        <v>5450</v>
      </c>
      <c r="T30" s="117">
        <v>12948</v>
      </c>
      <c r="U30" s="107">
        <v>15743</v>
      </c>
      <c r="V30" s="113">
        <v>723</v>
      </c>
      <c r="W30" s="115">
        <v>7193</v>
      </c>
      <c r="X30" s="115">
        <v>62</v>
      </c>
      <c r="Y30" s="121">
        <v>0</v>
      </c>
      <c r="Z30" s="115">
        <v>14</v>
      </c>
    </row>
    <row r="31" spans="1:26" ht="20.100000000000001" customHeight="1">
      <c r="A31" s="103" t="s">
        <v>98</v>
      </c>
      <c r="B31" s="104" t="s">
        <v>99</v>
      </c>
      <c r="C31" s="105">
        <v>156601590</v>
      </c>
      <c r="D31" s="107">
        <v>156601590</v>
      </c>
      <c r="E31" s="118">
        <v>0</v>
      </c>
      <c r="F31" s="118">
        <v>0</v>
      </c>
      <c r="G31" s="119">
        <v>0</v>
      </c>
      <c r="H31" s="118">
        <v>0</v>
      </c>
      <c r="I31" s="122">
        <v>0</v>
      </c>
      <c r="J31" s="121">
        <v>0</v>
      </c>
      <c r="K31" s="121">
        <v>0</v>
      </c>
      <c r="L31" s="121">
        <v>0</v>
      </c>
      <c r="M31" s="119">
        <v>0</v>
      </c>
      <c r="N31" s="103" t="s">
        <v>98</v>
      </c>
      <c r="O31" s="104" t="s">
        <v>99</v>
      </c>
      <c r="P31" s="123">
        <v>0</v>
      </c>
      <c r="Q31" s="118">
        <v>0</v>
      </c>
      <c r="R31" s="118">
        <v>0</v>
      </c>
      <c r="S31" s="118">
        <v>0</v>
      </c>
      <c r="T31" s="119">
        <v>0</v>
      </c>
      <c r="U31" s="118">
        <v>0</v>
      </c>
      <c r="V31" s="122">
        <v>0</v>
      </c>
      <c r="W31" s="121">
        <v>0</v>
      </c>
      <c r="X31" s="121">
        <v>0</v>
      </c>
      <c r="Y31" s="121">
        <v>0</v>
      </c>
      <c r="Z31" s="121">
        <v>0</v>
      </c>
    </row>
    <row r="32" spans="1:26" ht="5.0999999999999996" customHeight="1" thickBot="1">
      <c r="A32" s="13"/>
      <c r="B32" s="13"/>
      <c r="C32" s="11"/>
      <c r="D32" s="19"/>
      <c r="E32" s="19"/>
      <c r="F32" s="19"/>
      <c r="G32" s="34"/>
      <c r="H32" s="32"/>
      <c r="I32" s="7"/>
      <c r="J32" s="16"/>
      <c r="K32" s="16"/>
      <c r="L32" s="16"/>
      <c r="M32" s="8"/>
      <c r="N32" s="13"/>
      <c r="O32" s="13"/>
      <c r="P32" s="11"/>
      <c r="Q32" s="19"/>
      <c r="R32" s="19"/>
      <c r="S32" s="19"/>
      <c r="T32" s="34"/>
      <c r="U32" s="32"/>
      <c r="V32" s="7"/>
      <c r="W32" s="16"/>
      <c r="X32" s="16"/>
      <c r="Y32" s="16"/>
      <c r="Z32" s="16"/>
    </row>
    <row r="33" spans="1:26" s="2" customFormat="1" ht="27.95" customHeight="1">
      <c r="A33" s="83" t="str">
        <f>SUBSTITUTE(A36&amp;B36,CHAR(10),CHAR(10)&amp;"　　　　　")&amp;CHAR(10)&amp;A37</f>
        <v>說　　明：遺產及贈與稅實物抵繳金額114年計2,595,776千元。
附　　註：*遺產及贈與稅、菸酒稅自106年起包括撥入長照基金之稅款。</v>
      </c>
      <c r="B33" s="83"/>
      <c r="C33" s="83"/>
      <c r="D33" s="83"/>
      <c r="E33" s="83"/>
      <c r="F33" s="83"/>
      <c r="G33" s="83"/>
      <c r="H33" s="91" t="str">
        <f>SUBSTITUTE(H36&amp;I36,CHAR(10),CHAR(10)&amp;"　　　　　  ")&amp;CHAR(10)&amp;H37</f>
        <v>Explanation：The total amount of using physical objects for payment of estate and gift taxes was NT$ 2,595,776 thousand in 2025.
Note：*Since 2017, estate and gift tax, tobacco and alcohol tax, both include revenues for long-term care services development fund.</v>
      </c>
      <c r="I33" s="92"/>
      <c r="J33" s="92"/>
      <c r="K33" s="92"/>
      <c r="L33" s="92"/>
      <c r="M33" s="92"/>
      <c r="N33" s="83" t="str">
        <f>SUBSTITUTE(N36&amp;O36,CHAR(10),CHAR(10)&amp;"　　　")&amp;CHAR(10)&amp;SUBSTITUTE(N37&amp;O37,CHAR(10),CHAR(10)&amp;"　　　　　")</f>
        <v>說　　明：特別及臨時稅課包含營建剩餘土石方、礦石開採、土石採取等臨時稅及特別稅。
附　　註：**營業稅包含未指定用途營業稅與金融業營業稅(撥入金融業特別準備金)。</v>
      </c>
      <c r="O33" s="83"/>
      <c r="P33" s="83"/>
      <c r="Q33" s="83"/>
      <c r="R33" s="83"/>
      <c r="S33" s="83"/>
      <c r="T33" s="83"/>
      <c r="U33" s="91" t="str">
        <f>SUBSTITUTE(U36&amp;V36,CHAR(10),CHAR(10)&amp;"　　　　　  ")&amp;CHAR(10)&amp;SUBSTITUTE(U37&amp;V37,CHAR(10),CHAR(10)&amp;"　　　")</f>
        <v>Explanation：The special and provisional tax levies includes the special tax levies and the provisional tax levies which are imposed
　　　　　  on the disposal of construction surplus, mining and quarrying.
Note：**Business tax include undesignated portion and financial enterprises business tax, which were appropriated to financial special
　　　reserves.</v>
      </c>
      <c r="V33" s="92"/>
      <c r="W33" s="92"/>
      <c r="X33" s="92"/>
      <c r="Y33" s="92"/>
      <c r="Z33" s="92"/>
    </row>
    <row r="34" spans="1:26" s="4" customFormat="1" ht="12.95" customHeight="1">
      <c r="A34" s="90"/>
      <c r="B34" s="90"/>
      <c r="C34" s="90"/>
      <c r="D34" s="90"/>
      <c r="E34" s="90"/>
      <c r="F34" s="90"/>
      <c r="G34" s="90"/>
      <c r="H34" s="93"/>
      <c r="I34" s="93"/>
      <c r="J34" s="93"/>
      <c r="K34" s="93"/>
      <c r="L34" s="93"/>
      <c r="M34" s="93"/>
      <c r="N34" s="84"/>
      <c r="O34" s="84"/>
      <c r="P34" s="84"/>
      <c r="Q34" s="84"/>
      <c r="R34" s="84"/>
      <c r="S34" s="84"/>
      <c r="T34" s="84"/>
      <c r="U34" s="93"/>
      <c r="V34" s="93"/>
      <c r="W34" s="93"/>
      <c r="X34" s="93"/>
      <c r="Y34" s="93"/>
      <c r="Z34" s="93"/>
    </row>
    <row r="35" spans="1:26" s="2" customFormat="1" ht="12.95" customHeight="1">
      <c r="A35" s="90"/>
      <c r="B35" s="90"/>
      <c r="C35" s="90"/>
      <c r="D35" s="90"/>
      <c r="E35" s="90"/>
      <c r="F35" s="90"/>
      <c r="G35" s="90"/>
      <c r="H35" s="93"/>
      <c r="I35" s="93"/>
      <c r="J35" s="93"/>
      <c r="K35" s="93"/>
      <c r="L35" s="93"/>
      <c r="M35" s="93"/>
      <c r="N35" s="84"/>
      <c r="O35" s="84"/>
      <c r="P35" s="84"/>
      <c r="Q35" s="84"/>
      <c r="R35" s="84"/>
      <c r="S35" s="84"/>
      <c r="T35" s="84"/>
      <c r="U35" s="93"/>
      <c r="V35" s="93"/>
      <c r="W35" s="93"/>
      <c r="X35" s="93"/>
      <c r="Y35" s="93"/>
      <c r="Z35" s="93"/>
    </row>
    <row r="36" spans="1:26" ht="96" hidden="1">
      <c r="A36" s="102" t="s">
        <v>104</v>
      </c>
      <c r="B36" s="102" t="s">
        <v>125</v>
      </c>
      <c r="H36" s="111" t="s">
        <v>120</v>
      </c>
      <c r="I36" s="111" t="s">
        <v>128</v>
      </c>
      <c r="N36" s="102" t="s">
        <v>104</v>
      </c>
      <c r="O36" s="102" t="s">
        <v>133</v>
      </c>
      <c r="U36" s="111" t="s">
        <v>120</v>
      </c>
      <c r="V36" s="124" t="s">
        <v>137</v>
      </c>
    </row>
    <row r="37" spans="1:26" ht="75" hidden="1">
      <c r="A37" s="102" t="s">
        <v>126</v>
      </c>
      <c r="H37" s="111" t="s">
        <v>129</v>
      </c>
      <c r="I37" s="3"/>
      <c r="N37" s="102" t="s">
        <v>134</v>
      </c>
      <c r="O37" s="102" t="s">
        <v>132</v>
      </c>
      <c r="U37" s="111" t="s">
        <v>138</v>
      </c>
      <c r="V37" s="124" t="s">
        <v>136</v>
      </c>
    </row>
    <row r="38" spans="1:26">
      <c r="I38" s="3"/>
      <c r="V38" s="3"/>
    </row>
    <row r="39" spans="1:26" ht="15" customHeight="1"/>
  </sheetData>
  <mergeCells count="37">
    <mergeCell ref="U33:Z35"/>
    <mergeCell ref="Z3:Z4"/>
    <mergeCell ref="P3:P5"/>
    <mergeCell ref="Q4:Q5"/>
    <mergeCell ref="G3:G5"/>
    <mergeCell ref="H3:H5"/>
    <mergeCell ref="I3:I5"/>
    <mergeCell ref="R3:R5"/>
    <mergeCell ref="S3:S5"/>
    <mergeCell ref="N33:T35"/>
    <mergeCell ref="Z5:Z6"/>
    <mergeCell ref="M3:M5"/>
    <mergeCell ref="X3:X5"/>
    <mergeCell ref="C3:C5"/>
    <mergeCell ref="F3:F5"/>
    <mergeCell ref="A33:G35"/>
    <mergeCell ref="H33:M35"/>
    <mergeCell ref="T3:T5"/>
    <mergeCell ref="U3:U5"/>
    <mergeCell ref="A1:G1"/>
    <mergeCell ref="C2:E2"/>
    <mergeCell ref="H1:M1"/>
    <mergeCell ref="J2:K2"/>
    <mergeCell ref="A3:B6"/>
    <mergeCell ref="D3:D5"/>
    <mergeCell ref="E3:E5"/>
    <mergeCell ref="J3:J5"/>
    <mergeCell ref="K3:K5"/>
    <mergeCell ref="L3:L5"/>
    <mergeCell ref="U1:Z1"/>
    <mergeCell ref="N3:O6"/>
    <mergeCell ref="N1:T1"/>
    <mergeCell ref="P2:R2"/>
    <mergeCell ref="W2:Y2"/>
    <mergeCell ref="Y3:Y5"/>
    <mergeCell ref="V3:V5"/>
    <mergeCell ref="W3:W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2018-03-24T10:08:28Z</cp:lastPrinted>
  <dcterms:created xsi:type="dcterms:W3CDTF">2001-11-06T09:07:39Z</dcterms:created>
  <dcterms:modified xsi:type="dcterms:W3CDTF">2026-04-23T02:24:39Z</dcterms:modified>
</cp:coreProperties>
</file>