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中文\"/>
    </mc:Choice>
  </mc:AlternateContent>
  <bookViews>
    <workbookView xWindow="120" yWindow="75" windowWidth="11745" windowHeight="6780"/>
  </bookViews>
  <sheets>
    <sheet name="表" sheetId="1" r:id="rId1"/>
  </sheets>
  <definedNames>
    <definedName name="_xlnm.Print_Area" localSheetId="0">表!$A$1:$W$46</definedName>
  </definedNames>
  <calcPr calcId="162913"/>
</workbook>
</file>

<file path=xl/calcChain.xml><?xml version="1.0" encoding="utf-8"?>
<calcChain xmlns="http://schemas.openxmlformats.org/spreadsheetml/2006/main">
  <c r="V35" i="1" l="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K45" i="1"/>
  <c r="A45" i="1"/>
  <c r="S42" i="1"/>
  <c r="S41" i="1"/>
  <c r="S39" i="1"/>
  <c r="S38" i="1"/>
  <c r="S37" i="1"/>
</calcChain>
</file>

<file path=xl/sharedStrings.xml><?xml version="1.0" encoding="utf-8"?>
<sst xmlns="http://schemas.openxmlformats.org/spreadsheetml/2006/main" count="153" uniqueCount="111">
  <si>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</si>
  <si>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</si>
  <si>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</si>
  <si>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</si>
  <si>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</si>
  <si>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</si>
  <si>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</si>
  <si>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</si>
  <si>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</si>
  <si>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</si>
  <si>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</si>
  <si>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</si>
  <si>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</si>
  <si>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中央政府各機關之收支</t>
    <phoneticPr fontId="2" type="noConversion"/>
  </si>
  <si>
    <t>Revenues &amp; Expenditures of Central Govemment</t>
    <phoneticPr fontId="2" type="noConversion"/>
  </si>
  <si>
    <t>國庫融資狀況</t>
    <phoneticPr fontId="2" type="noConversion"/>
  </si>
  <si>
    <t>收　　入</t>
    <phoneticPr fontId="2" type="noConversion"/>
  </si>
  <si>
    <t>支　　出</t>
    <phoneticPr fontId="2" type="noConversion"/>
  </si>
  <si>
    <t>收支餘絀</t>
    <phoneticPr fontId="2" type="noConversion"/>
  </si>
  <si>
    <t>融資淨額</t>
    <phoneticPr fontId="2" type="noConversion"/>
  </si>
  <si>
    <t>融資性財源</t>
    <phoneticPr fontId="2" type="noConversion"/>
  </si>
  <si>
    <t>融資性支出</t>
    <phoneticPr fontId="2" type="noConversion"/>
  </si>
  <si>
    <t>Revenues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</si>
  <si>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</si>
  <si>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</si>
  <si>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</si>
  <si>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</si>
  <si>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</si>
  <si>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</si>
  <si>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Expenditures</t>
    <phoneticPr fontId="2" type="noConversion"/>
  </si>
  <si>
    <t>Surplus of Deficit</t>
    <phoneticPr fontId="2" type="noConversion"/>
  </si>
  <si>
    <t>Net Financing</t>
    <phoneticPr fontId="2" type="noConversion"/>
  </si>
  <si>
    <t>Revenues of
Financing</t>
    <phoneticPr fontId="2" type="noConversion"/>
  </si>
  <si>
    <t>Expenditures of
Financing</t>
    <phoneticPr fontId="2" type="noConversion"/>
  </si>
  <si>
    <t>國庫其他專戶淨收入</t>
    <phoneticPr fontId="2" type="noConversion"/>
  </si>
  <si>
    <t>Net Receipt of Other Special Account</t>
    <phoneticPr fontId="2" type="noConversion"/>
  </si>
  <si>
    <t>合　　計</t>
    <phoneticPr fontId="2" type="noConversion"/>
  </si>
  <si>
    <t>發行國庫券
及短期借款</t>
    <phoneticPr fontId="2" type="noConversion"/>
  </si>
  <si>
    <t>特種基金
及保管款</t>
    <phoneticPr fontId="2" type="noConversion"/>
  </si>
  <si>
    <t>(7)=(8)+(9)+(10)</t>
    <phoneticPr fontId="2" type="noConversion"/>
  </si>
  <si>
    <t>(8)</t>
    <phoneticPr fontId="2" type="noConversion"/>
  </si>
  <si>
    <t>(9)</t>
    <phoneticPr fontId="2" type="noConversion"/>
  </si>
  <si>
    <t>(10)</t>
    <phoneticPr fontId="2" type="noConversion"/>
  </si>
  <si>
    <t>國庫收支
餘絀</t>
    <phoneticPr fontId="2" type="noConversion"/>
  </si>
  <si>
    <t>國庫結存</t>
    <phoneticPr fontId="2" type="noConversion"/>
  </si>
  <si>
    <t>Balance of
National
Treasury</t>
    <phoneticPr fontId="2" type="noConversion"/>
  </si>
  <si>
    <t>(11)=(3)+(4)+(7)</t>
    <phoneticPr fontId="2" type="noConversion"/>
  </si>
  <si>
    <t>Treasury Bill &amp;
Short-term Loan</t>
    <phoneticPr fontId="2" type="noConversion"/>
  </si>
  <si>
    <t>Special Fund &amp;
Fund for
Replacement</t>
    <phoneticPr fontId="2" type="noConversion"/>
  </si>
  <si>
    <t>Others</t>
    <phoneticPr fontId="2" type="noConversion"/>
  </si>
  <si>
    <t>Surplus or
Deficit of
National
Treasury</t>
    <phoneticPr fontId="2" type="noConversion"/>
  </si>
  <si>
    <t>年 度 (月) 別</t>
    <phoneticPr fontId="2" type="noConversion"/>
  </si>
  <si>
    <t>Unit：NT$ 1,000</t>
    <phoneticPr fontId="2" type="noConversion"/>
  </si>
  <si>
    <t>其　　他</t>
    <phoneticPr fontId="2" type="noConversion"/>
  </si>
  <si>
    <t>單位：新臺幣千元</t>
  </si>
  <si>
    <t>Period</t>
    <phoneticPr fontId="2" type="noConversion"/>
  </si>
  <si>
    <t>Financing of National Treasury</t>
    <phoneticPr fontId="2" type="noConversion"/>
  </si>
  <si>
    <t>1.融資淨額等於融資性財源(包括發行公債、借款)減融資性支出(債務還本)。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</si>
  <si>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</si>
  <si>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</si>
  <si>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</si>
  <si>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</si>
  <si>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</si>
  <si>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</si>
  <si>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5月</t>
  </si>
  <si>
    <t>　　　  6月</t>
  </si>
  <si>
    <t>　　　  7月</t>
  </si>
  <si>
    <t>　　　  8月</t>
  </si>
  <si>
    <t>　　　  9月</t>
  </si>
  <si>
    <t>　　　 10月</t>
  </si>
  <si>
    <t>　　　 11月</t>
  </si>
  <si>
    <t>　　　 12月</t>
  </si>
  <si>
    <t>　114年 1月</t>
  </si>
  <si>
    <t>　　　  2月</t>
  </si>
  <si>
    <t>　　　  3月</t>
  </si>
  <si>
    <t>　　　  4月</t>
  </si>
  <si>
    <t>　　　  5月</t>
  </si>
  <si>
    <t>104年</t>
  </si>
  <si>
    <t>105年</t>
  </si>
  <si>
    <t>106年</t>
  </si>
  <si>
    <t>107年</t>
  </si>
  <si>
    <t>108年</t>
  </si>
  <si>
    <t>109年</t>
  </si>
  <si>
    <t>110年</t>
  </si>
  <si>
    <t>111年</t>
  </si>
  <si>
    <t>112年</t>
  </si>
  <si>
    <t>113年</t>
  </si>
  <si>
    <t>表1-11. 國庫資金流通狀況及結存</t>
  </si>
  <si>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</si>
  <si>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</si>
  <si>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</si>
  <si>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</si>
  <si>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xml:space="preserve"> </t>
  </si>
  <si>
    <t>　 May  2024</t>
  </si>
  <si>
    <t>　 June</t>
  </si>
  <si>
    <t>　 July</t>
  </si>
  <si>
    <t>　 Aug.</t>
  </si>
  <si>
    <t>　 Sept.</t>
  </si>
  <si>
    <t>　 Oct.</t>
  </si>
  <si>
    <t>　 Nov.</t>
  </si>
  <si>
    <t>　 Dec.</t>
  </si>
  <si>
    <t xml:space="preserve"> (1)</t>
    <phoneticPr fontId="2" type="noConversion"/>
  </si>
  <si>
    <t>　 Jan. 2025</t>
  </si>
  <si>
    <t>　 Feb.</t>
  </si>
  <si>
    <t>　 Mar.</t>
  </si>
  <si>
    <t>　 Apr.</t>
  </si>
  <si>
    <t>　 May</t>
  </si>
  <si>
    <t>Explanation：</t>
  </si>
  <si>
    <t>(2)</t>
  </si>
  <si>
    <t/>
  </si>
  <si>
    <t>Table 1-11.  Fund Flow and Balance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</si>
</sst>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 ;\-###,###,##0\ ;&quot;－&quot;"/>
    <numFmt numFmtId="180" formatCode="###,###,##0.0\ ;\-###,###,##0.0\ ;&quot;－&quot;"/>
    <numFmt numFmtId="181" formatCode="##,###,###,##0\ "/>
    <numFmt numFmtId="182" formatCode="##,###,###,##0;\ \-##,###,###,##0;\ &quot;            －&quot;\ "/>
    <numFmt numFmtId="183" formatCode="#,###,###,##0.0\ "/>
    <numFmt numFmtId="186" formatCode="#,###,###,##0\ "/>
    <numFmt numFmtId="187" formatCode="#,###,###,##0;\ \-#,###,###,##0;\ &quot;           －&quot;\ "/>
    <numFmt numFmtId="188"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25"/>
      <name val="MS Sans Serif"/>
      <family val="2"/>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8" fillId="0" borderId="10" xfId="0" applyFont="1" applyBorder="1" applyAlignment="1">
      <alignment horizontal="right"/>
    </xf>
    <xf numFmtId="0" fontId="10" fillId="0" borderId="9" xfId="0" applyFont="1" applyBorder="1" applyAlignment="1">
      <alignment horizontal="center" vertical="center" wrapText="1"/>
    </xf>
    <xf numFmtId="0" fontId="6" fillId="0" borderId="10" xfId="0" applyFont="1" applyBorder="1" applyAlignment="1">
      <alignment horizontal="center"/>
    </xf>
    <xf numFmtId="0" fontId="6" fillId="0" borderId="9"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15" fillId="0" borderId="10"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9"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5"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5" fillId="0" borderId="14" xfId="0" applyFont="1" applyBorder="1" applyAlignment="1">
      <alignment horizontal="right" wrapText="1"/>
    </xf>
    <xf numFmtId="0" fontId="12" fillId="0" borderId="0" xfId="0" applyNumberFormat="1" applyFont="1" applyBorder="1" applyAlignment="1">
      <alignment horizontal="right"/>
    </xf>
    <xf numFmtId="0" fontId="5" fillId="0" borderId="18" xfId="0" applyFont="1" applyBorder="1" applyAlignment="1">
      <alignment horizontal="right" wrapText="1"/>
    </xf>
    <xf numFmtId="0" fontId="5" fillId="0" borderId="10" xfId="0" applyFont="1" applyBorder="1" applyAlignment="1">
      <alignment horizontal="right" wrapText="1"/>
    </xf>
    <xf numFmtId="0"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15" fillId="0" borderId="13" xfId="0" applyFont="1" applyBorder="1" applyAlignment="1">
      <alignment horizontal="center" wrapText="1"/>
    </xf>
    <xf numFmtId="0" fontId="15" fillId="0" borderId="5" xfId="0" applyFont="1" applyBorder="1" applyAlignment="1">
      <alignment horizont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0" fillId="0" borderId="11" xfId="0" applyBorder="1" applyAlignment="1">
      <alignment horizontal="center" vertical="top"/>
    </xf>
    <xf numFmtId="0" fontId="0" fillId="0" borderId="0" xfId="0" applyBorder="1" applyAlignment="1">
      <alignment horizontal="center" vertical="top"/>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49" fontId="18" fillId="0" borderId="16" xfId="0" applyNumberFormat="1" applyFont="1" applyBorder="1" applyAlignment="1">
      <alignment horizontal="center"/>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2" fillId="0" borderId="16" xfId="0" applyFont="1" applyBorder="1" applyAlignment="1">
      <alignment horizontal="right"/>
    </xf>
    <xf numFmtId="49" fontId="12" fillId="0" borderId="16" xfId="0" applyNumberFormat="1" applyFont="1" applyBorder="1" applyAlignment="1">
      <alignment horizontal="right"/>
    </xf>
    <xf numFmtId="0" fontId="12" fillId="0" borderId="16" xfId="0" applyFont="1" applyBorder="1" applyAlignment="1">
      <alignment horizontal="right" vertical="top"/>
    </xf>
    <xf numFmtId="0" fontId="5" fillId="0" borderId="2" xfId="0" applyFont="1" applyBorder="1" applyAlignment="1">
      <alignment horizontal="right"/>
    </xf>
    <xf numFmtId="0" fontId="6" fillId="0" borderId="2" xfId="0" applyFont="1" applyBorder="1" applyAlignment="1">
      <alignment horizontal="right"/>
    </xf>
    <xf numFmtId="0" fontId="5" fillId="0" borderId="16" xfId="0" applyNumberFormat="1" applyFont="1" applyBorder="1" applyAlignment="1">
      <alignment horizontal="right"/>
    </xf>
    <xf numFmtId="49" fontId="5" fillId="0" borderId="16" xfId="0" applyNumberFormat="1" applyFont="1" applyBorder="1" applyAlignment="1">
      <alignment horizontal="right"/>
    </xf>
    <xf numFmtId="179" fontId="11" fillId="0" borderId="12" xfId="0" applyNumberFormat="1" applyFont="1" applyBorder="1" applyAlignment="1">
      <alignment horizontal="right" vertical="top"/>
    </xf>
    <xf numFmtId="179" fontId="11" fillId="0" borderId="12" xfId="0" applyNumberFormat="1" applyFont="1" applyBorder="1" applyAlignment="1">
      <alignment horizontal="right"/>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0" fillId="0" borderId="20" xfId="0" applyFont="1" applyBorder="1" applyAlignment="1">
      <alignment horizontal="center" vertical="center" wrapText="1"/>
    </xf>
    <xf numFmtId="0" fontId="7" fillId="0" borderId="21" xfId="0" applyFont="1" applyBorder="1"/>
    <xf numFmtId="0" fontId="10" fillId="0" borderId="22" xfId="0" applyFont="1" applyBorder="1" applyAlignment="1">
      <alignment horizontal="left" wrapText="1"/>
    </xf>
    <xf numFmtId="0" fontId="7" fillId="0" borderId="16" xfId="0" applyFont="1" applyBorder="1"/>
    <xf numFmtId="0" fontId="10" fillId="0" borderId="23" xfId="0" applyFont="1" applyBorder="1" applyAlignment="1">
      <alignment horizontal="left" wrapText="1"/>
    </xf>
    <xf numFmtId="179" fontId="11" fillId="0" borderId="25" xfId="0" applyNumberFormat="1" applyFont="1" applyBorder="1" applyAlignment="1">
      <alignment horizontal="right"/>
    </xf>
    <xf numFmtId="0" fontId="17" fillId="0" borderId="26" xfId="0" applyFont="1" applyBorder="1" applyAlignment="1">
      <alignment horizontal="left"/>
    </xf>
    <xf numFmtId="0" fontId="0" fillId="0" borderId="27" xfId="0" applyBorder="1"/>
    <xf numFmtId="0" fontId="0" fillId="0" borderId="28" xfId="0" applyBorder="1"/>
    <xf numFmtId="0" fontId="10" fillId="0" borderId="27" xfId="0" applyFont="1" applyBorder="1" applyAlignment="1">
      <alignment horizontal="left" wrapText="1"/>
    </xf>
    <xf numFmtId="180" fontId="11" fillId="0" borderId="12" xfId="0" applyNumberFormat="1" applyFont="1" applyBorder="1" applyAlignment="1">
      <alignment horizontal="right"/>
    </xf>
    <xf numFmtId="0" fontId="11" fillId="0" borderId="30" xfId="0" quotePrefix="1" applyFont="1" applyBorder="1" applyAlignment="1">
      <alignment horizontal="right"/>
    </xf>
    <xf numFmtId="49" fontId="12" fillId="0" borderId="0" xfId="0" applyNumberFormat="1" applyFont="1" applyBorder="1" applyAlignment="1">
      <alignment horizontal="right"/>
    </xf>
    <xf numFmtId="49" fontId="5"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0" fillId="0" borderId="15"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 fillId="0" borderId="0" xfId="0" applyFont="1" applyBorder="1" applyAlignment="1">
      <alignment horizontal="right"/>
    </xf>
    <xf numFmtId="0" fontId="17" fillId="0" borderId="27" xfId="0" applyFont="1" applyBorder="1" applyAlignment="1">
      <alignment vertical="top"/>
    </xf>
    <xf numFmtId="0" fontId="0" fillId="0" borderId="27" xfId="0" applyBorder="1" applyAlignment="1">
      <alignment vertical="top"/>
    </xf>
    <xf numFmtId="0" fontId="10" fillId="0" borderId="11" xfId="0" applyFont="1" applyBorder="1" applyAlignment="1">
      <alignment horizontal="center" vertical="center"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5" fillId="0" borderId="12" xfId="0" applyFont="1" applyBorder="1" applyAlignment="1">
      <alignment horizontal="center" wrapText="1"/>
    </xf>
    <xf numFmtId="0" fontId="0" fillId="0" borderId="7" xfId="0" applyBorder="1" applyAlignment="1">
      <alignment horizontal="center"/>
    </xf>
    <xf numFmtId="0" fontId="15" fillId="0" borderId="2" xfId="0" applyFont="1" applyBorder="1" applyAlignment="1">
      <alignment horizontal="center" wrapText="1"/>
    </xf>
    <xf numFmtId="0" fontId="0" fillId="0" borderId="5" xfId="0" applyBorder="1" applyAlignment="1">
      <alignment horizontal="center"/>
    </xf>
    <xf numFmtId="0" fontId="15" fillId="0" borderId="0" xfId="0" applyFont="1" applyAlignment="1">
      <alignment horizontal="left" vertical="top" indent="2"/>
    </xf>
    <xf numFmtId="0" fontId="14" fillId="0" borderId="6" xfId="0" applyFont="1" applyBorder="1" applyAlignment="1">
      <alignment horizontal="center" vertical="top" wrapText="1"/>
    </xf>
    <xf numFmtId="0" fontId="0" fillId="0" borderId="12" xfId="0" applyBorder="1" applyAlignment="1">
      <alignment horizontal="center" vertical="top"/>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7" xfId="0" applyFont="1" applyBorder="1" applyAlignment="1">
      <alignment horizontal="center" vertical="center" wrapText="1"/>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7" xfId="0" applyFont="1" applyBorder="1" applyAlignment="1">
      <alignment horizontal="center" vertical="top"/>
    </xf>
    <xf numFmtId="0" fontId="0" fillId="0" borderId="0" xfId="0" applyBorder="1" applyAlignment="1">
      <alignment horizontal="center" vertical="top"/>
    </xf>
    <xf numFmtId="0" fontId="10" fillId="0" borderId="1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18" fillId="0" borderId="30" xfId="0" applyFont="1" applyBorder="1" applyAlignment="1">
      <alignment horizontal="center" vertical="center"/>
    </xf>
    <xf numFmtId="0" fontId="19" fillId="0" borderId="0" xfId="0" applyFont="1"/>
    <xf numFmtId="0" fontId="19" fillId="0" borderId="0" xfId="0" applyFont="1" applyAlignment="1">
      <alignment wrapText="1"/>
    </xf>
    <xf numFmtId="0" fontId="19" fillId="0" borderId="0" xfId="0" applyFont="1" applyBorder="1" applyAlignment="1">
      <alignment horizontal="left" wrapText="1"/>
    </xf>
    <xf numFmtId="181" fontId="11" fillId="0" borderId="24" xfId="0" applyNumberFormat="1" applyFont="1" applyBorder="1" applyAlignment="1">
      <alignment horizontal="right"/>
    </xf>
    <xf numFmtId="181" fontId="11" fillId="0" borderId="29" xfId="0" applyNumberFormat="1" applyFont="1" applyBorder="1" applyAlignment="1">
      <alignment horizontal="right"/>
    </xf>
    <xf numFmtId="182" fontId="11" fillId="0" borderId="29" xfId="0" applyNumberFormat="1" applyFont="1" applyBorder="1" applyAlignment="1">
      <alignment horizontal="right"/>
    </xf>
    <xf numFmtId="183" fontId="11" fillId="0" borderId="0" xfId="0" applyNumberFormat="1" applyFont="1" applyAlignment="1">
      <alignment horizontal="right"/>
    </xf>
    <xf numFmtId="183" fontId="11" fillId="0" borderId="2" xfId="0" applyNumberFormat="1" applyFont="1" applyBorder="1" applyAlignment="1">
      <alignment horizontal="right"/>
    </xf>
    <xf numFmtId="181" fontId="11" fillId="0" borderId="1" xfId="0" applyNumberFormat="1" applyFont="1" applyBorder="1" applyAlignment="1">
      <alignment horizontal="right" vertical="top"/>
    </xf>
    <xf numFmtId="181" fontId="11" fillId="0" borderId="2" xfId="0" applyNumberFormat="1" applyFont="1" applyBorder="1" applyAlignment="1">
      <alignment horizontal="right" vertical="top"/>
    </xf>
    <xf numFmtId="182" fontId="11" fillId="0" borderId="2" xfId="0" applyNumberFormat="1" applyFont="1" applyBorder="1" applyAlignment="1">
      <alignment horizontal="right" vertical="top"/>
    </xf>
    <xf numFmtId="0" fontId="19" fillId="0" borderId="0" xfId="0" applyFont="1" applyBorder="1" applyAlignment="1">
      <alignment horizontal="left" vertical="top" wrapText="1"/>
    </xf>
    <xf numFmtId="0" fontId="10" fillId="0" borderId="0" xfId="0" applyFont="1" applyBorder="1" applyAlignment="1">
      <alignment horizontal="right"/>
    </xf>
    <xf numFmtId="0" fontId="20" fillId="0" borderId="0" xfId="0" applyFont="1" applyBorder="1" applyAlignment="1">
      <alignment horizontal="left" wrapText="1"/>
    </xf>
    <xf numFmtId="181" fontId="11" fillId="0" borderId="1" xfId="0" applyNumberFormat="1" applyFont="1" applyBorder="1" applyAlignment="1">
      <alignment horizontal="right"/>
    </xf>
    <xf numFmtId="181" fontId="11" fillId="0" borderId="2" xfId="0" applyNumberFormat="1" applyFont="1" applyBorder="1" applyAlignment="1">
      <alignment horizontal="right"/>
    </xf>
    <xf numFmtId="182" fontId="11"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2"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0" fontId="18" fillId="0" borderId="19" xfId="0" quotePrefix="1" applyFont="1" applyBorder="1" applyAlignment="1">
      <alignment horizontal="right"/>
    </xf>
    <xf numFmtId="186" fontId="11" fillId="0" borderId="20" xfId="0" applyNumberFormat="1" applyFont="1" applyBorder="1" applyAlignment="1">
      <alignment horizontal="right"/>
    </xf>
    <xf numFmtId="186" fontId="11" fillId="0" borderId="29" xfId="0" applyNumberFormat="1" applyFont="1" applyBorder="1" applyAlignment="1">
      <alignment horizontal="right"/>
    </xf>
    <xf numFmtId="187" fontId="11" fillId="0" borderId="17" xfId="0" applyNumberFormat="1" applyFont="1" applyBorder="1" applyAlignment="1">
      <alignment horizontal="right" wrapText="1"/>
    </xf>
    <xf numFmtId="188" fontId="11" fillId="0" borderId="9" xfId="0" applyNumberFormat="1" applyFont="1" applyBorder="1" applyAlignment="1">
      <alignment horizontal="right"/>
    </xf>
    <xf numFmtId="0" fontId="11" fillId="0" borderId="16" xfId="0" applyNumberFormat="1" applyFont="1" applyBorder="1" applyAlignment="1">
      <alignment horizontal="right"/>
    </xf>
    <xf numFmtId="186" fontId="11" fillId="0" borderId="17" xfId="0" applyNumberFormat="1" applyFont="1" applyBorder="1" applyAlignment="1">
      <alignment horizontal="right" wrapText="1"/>
    </xf>
    <xf numFmtId="0" fontId="11" fillId="0" borderId="9" xfId="0" applyFont="1" applyBorder="1" applyAlignment="1">
      <alignment horizontal="right"/>
    </xf>
    <xf numFmtId="188" fontId="11" fillId="0" borderId="2" xfId="0" applyNumberFormat="1" applyFont="1" applyBorder="1" applyAlignment="1">
      <alignment horizontal="right"/>
    </xf>
    <xf numFmtId="188" fontId="11" fillId="0" borderId="16" xfId="0" applyNumberFormat="1" applyFont="1" applyBorder="1" applyAlignment="1">
      <alignment horizontal="right"/>
    </xf>
    <xf numFmtId="0" fontId="18" fillId="0" borderId="0" xfId="0" quotePrefix="1" applyFont="1" applyBorder="1" applyAlignment="1">
      <alignment horizontal="right" vertical="top"/>
    </xf>
    <xf numFmtId="186" fontId="11" fillId="0" borderId="9" xfId="0" applyNumberFormat="1" applyFont="1" applyBorder="1" applyAlignment="1">
      <alignment horizontal="right" vertical="top"/>
    </xf>
    <xf numFmtId="186" fontId="11" fillId="0" borderId="2" xfId="0" applyNumberFormat="1" applyFont="1" applyBorder="1" applyAlignment="1">
      <alignment horizontal="right" vertical="top"/>
    </xf>
    <xf numFmtId="187" fontId="11" fillId="0" borderId="16" xfId="0" applyNumberFormat="1" applyFont="1" applyBorder="1" applyAlignment="1">
      <alignment horizontal="right" vertical="top"/>
    </xf>
    <xf numFmtId="186" fontId="11" fillId="0" borderId="12" xfId="0" applyNumberFormat="1" applyFont="1" applyBorder="1" applyAlignment="1">
      <alignment horizontal="right"/>
    </xf>
    <xf numFmtId="187" fontId="21" fillId="0" borderId="12" xfId="0" applyNumberFormat="1" applyFont="1" applyBorder="1" applyAlignment="1">
      <alignment horizontal="right"/>
    </xf>
    <xf numFmtId="186" fontId="11" fillId="0" borderId="9" xfId="0" applyNumberFormat="1" applyFont="1" applyBorder="1" applyAlignment="1">
      <alignment horizontal="right"/>
    </xf>
    <xf numFmtId="186" fontId="11" fillId="0" borderId="2" xfId="0" applyNumberFormat="1" applyFont="1" applyBorder="1" applyAlignment="1">
      <alignment horizontal="right"/>
    </xf>
    <xf numFmtId="49" fontId="18" fillId="0" borderId="16" xfId="0" applyNumberFormat="1" applyFont="1" applyBorder="1" applyAlignment="1">
      <alignment horizontal="right"/>
    </xf>
    <xf numFmtId="49" fontId="26" fillId="0" borderId="16" xfId="0" applyNumberFormat="1" applyFont="1" applyBorder="1" applyAlignment="1">
      <alignment horizontal="right"/>
    </xf>
    <xf numFmtId="49" fontId="27" fillId="0" borderId="16" xfId="0" applyNumberFormat="1" applyFont="1" applyBorder="1" applyAlignment="1">
      <alignment horizontal="right"/>
    </xf>
    <xf numFmtId="49" fontId="28" fillId="0" borderId="16" xfId="0" applyNumberFormat="1" applyFont="1" applyBorder="1" applyAlignment="1">
      <alignment horizontal="right"/>
    </xf>
    <xf numFmtId="187" fontId="11" fillId="0" borderId="9" xfId="0" applyNumberFormat="1" applyFont="1" applyBorder="1" applyAlignment="1">
      <alignment horizontal="right"/>
    </xf>
    <xf numFmtId="186" fontId="21" fillId="0" borderId="9" xfId="0" applyNumberFormat="1" applyFont="1" applyBorder="1" applyAlignment="1">
      <alignment horizontal="right"/>
    </xf>
    <xf numFmtId="186" fontId="21" fillId="0" borderId="2" xfId="0" applyNumberFormat="1" applyFont="1" applyBorder="1" applyAlignment="1">
      <alignment horizontal="right"/>
    </xf>
    <xf numFmtId="187" fontId="21" fillId="0" borderId="9" xfId="0" applyNumberFormat="1" applyFont="1" applyBorder="1" applyAlignment="1">
      <alignment horizontal="right"/>
    </xf>
    <xf numFmtId="186" fontId="24" fillId="0" borderId="12" xfId="0" applyNumberFormat="1" applyFont="1" applyBorder="1" applyAlignment="1">
      <alignment horizontal="right"/>
    </xf>
    <xf numFmtId="0" fontId="29" fillId="0" borderId="19" xfId="0" applyFont="1" applyBorder="1" applyAlignment="1">
      <alignment horizontal="right"/>
    </xf>
    <xf numFmtId="187" fontId="24" fillId="0" borderId="9" xfId="0" applyNumberFormat="1" applyFont="1" applyBorder="1" applyAlignment="1">
      <alignment horizontal="right"/>
    </xf>
    <xf numFmtId="186" fontId="24"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0.625" hidden="1" customWidth="1"/>
    <col min="19" max="19" width="10.875" customWidth="1"/>
    <col min="20" max="20" width="2.625" customWidth="1"/>
    <col min="21" max="22" width="3.125" customWidth="1"/>
    <col min="23" max="23" width="8.375" customWidth="1"/>
  </cols>
  <sheetData>
    <row r="1" spans="1:23" ht="39.950000000000003" customHeight="1">
      <c r="A1" s="136" t="s">
        <v>87</v>
      </c>
      <c r="B1" s="136"/>
      <c r="C1" s="136"/>
      <c r="D1" s="136"/>
      <c r="E1" s="136"/>
      <c r="F1" s="136"/>
      <c r="G1" s="136"/>
      <c r="H1" s="136"/>
      <c r="I1" s="136"/>
      <c r="J1" s="136"/>
      <c r="K1" s="134" t="s">
        <v>110</v>
      </c>
      <c r="L1" s="134"/>
      <c r="M1" s="134"/>
      <c r="N1" s="134"/>
      <c r="O1" s="134"/>
      <c r="P1" s="134"/>
      <c r="Q1" s="134"/>
      <c r="R1" s="134"/>
      <c r="S1" s="134"/>
      <c r="T1" s="134"/>
      <c r="U1" s="134"/>
      <c r="V1" s="134"/>
      <c r="W1" s="134"/>
    </row>
    <row r="2" spans="1:23" ht="15" customHeight="1" thickBot="1">
      <c r="A2" s="35"/>
      <c r="B2" s="35"/>
      <c r="C2" s="36"/>
      <c r="D2" s="36"/>
      <c r="E2" s="1"/>
      <c r="F2" s="135"/>
      <c r="G2" s="135"/>
      <c r="H2" s="135"/>
      <c r="I2" s="137" t="s">
        <v>54</v>
      </c>
      <c r="J2" s="138"/>
      <c r="L2" s="1"/>
      <c r="M2" s="1"/>
      <c r="N2" s="1"/>
      <c r="O2" s="135"/>
      <c r="P2" s="135"/>
      <c r="Q2" s="135"/>
      <c r="R2" s="135"/>
      <c r="S2" s="135"/>
      <c r="T2" s="139" t="s">
        <v>52</v>
      </c>
      <c r="U2" s="139"/>
      <c r="V2" s="139"/>
      <c r="W2" s="139"/>
    </row>
    <row r="3" spans="1:23" ht="15" customHeight="1">
      <c r="A3" s="110" t="s">
        <v>51</v>
      </c>
      <c r="B3" s="110"/>
      <c r="C3" s="110"/>
      <c r="D3" s="144"/>
      <c r="E3" s="159" t="s">
        <v>13</v>
      </c>
      <c r="F3" s="160"/>
      <c r="G3" s="161"/>
      <c r="H3" s="101" t="s">
        <v>15</v>
      </c>
      <c r="I3" s="102"/>
      <c r="J3" s="103"/>
      <c r="K3" s="110" t="s">
        <v>34</v>
      </c>
      <c r="L3" s="102"/>
      <c r="M3" s="102"/>
      <c r="N3" s="103"/>
      <c r="O3" s="111" t="s">
        <v>43</v>
      </c>
      <c r="P3" s="61"/>
      <c r="Q3" s="61"/>
      <c r="R3" s="61"/>
      <c r="S3" s="118" t="s">
        <v>44</v>
      </c>
      <c r="T3" s="128" t="s">
        <v>55</v>
      </c>
      <c r="U3" s="129"/>
      <c r="V3" s="129"/>
      <c r="W3" s="129"/>
    </row>
    <row r="4" spans="1:23" ht="15" customHeight="1">
      <c r="A4" s="145"/>
      <c r="B4" s="145"/>
      <c r="C4" s="145"/>
      <c r="D4" s="146"/>
      <c r="E4" s="162" t="s">
        <v>14</v>
      </c>
      <c r="F4" s="105"/>
      <c r="G4" s="106"/>
      <c r="H4" s="104" t="s">
        <v>56</v>
      </c>
      <c r="I4" s="105"/>
      <c r="J4" s="106"/>
      <c r="K4" s="105" t="s">
        <v>35</v>
      </c>
      <c r="L4" s="105"/>
      <c r="M4" s="105"/>
      <c r="N4" s="106"/>
      <c r="O4" s="112"/>
      <c r="P4" s="62"/>
      <c r="Q4" s="62"/>
      <c r="R4" s="62"/>
      <c r="S4" s="119"/>
      <c r="T4" s="130"/>
      <c r="U4" s="131"/>
      <c r="V4" s="131"/>
      <c r="W4" s="131"/>
    </row>
    <row r="5" spans="1:23" ht="27.95" customHeight="1">
      <c r="A5" s="145"/>
      <c r="B5" s="145"/>
      <c r="C5" s="145"/>
      <c r="D5" s="146"/>
      <c r="E5" s="57" t="s">
        <v>16</v>
      </c>
      <c r="F5" s="58" t="s">
        <v>17</v>
      </c>
      <c r="G5" s="58" t="s">
        <v>18</v>
      </c>
      <c r="H5" s="58" t="s">
        <v>19</v>
      </c>
      <c r="I5" s="58" t="s">
        <v>20</v>
      </c>
      <c r="J5" s="58" t="s">
        <v>21</v>
      </c>
      <c r="K5" s="59" t="s">
        <v>36</v>
      </c>
      <c r="L5" s="60" t="s">
        <v>37</v>
      </c>
      <c r="M5" s="60" t="s">
        <v>38</v>
      </c>
      <c r="N5" s="58" t="s">
        <v>53</v>
      </c>
      <c r="O5" s="65" t="s">
        <v>46</v>
      </c>
      <c r="P5" s="63"/>
      <c r="Q5" s="63"/>
      <c r="R5" s="63"/>
      <c r="S5" s="64"/>
      <c r="T5" s="130"/>
      <c r="U5" s="131"/>
      <c r="V5" s="131"/>
      <c r="W5" s="131"/>
    </row>
    <row r="6" spans="1:23" ht="12" customHeight="1">
      <c r="A6" s="145"/>
      <c r="B6" s="145"/>
      <c r="C6" s="145"/>
      <c r="D6" s="146"/>
      <c r="E6" s="52" t="s">
        <v>23</v>
      </c>
      <c r="F6" s="53" t="s">
        <v>24</v>
      </c>
      <c r="G6" s="53" t="s">
        <v>25</v>
      </c>
      <c r="H6" s="53" t="s">
        <v>26</v>
      </c>
      <c r="I6" s="53" t="s">
        <v>27</v>
      </c>
      <c r="J6" s="53" t="s">
        <v>28</v>
      </c>
      <c r="K6" s="54" t="s">
        <v>39</v>
      </c>
      <c r="L6" s="53" t="s">
        <v>40</v>
      </c>
      <c r="M6" s="53" t="s">
        <v>41</v>
      </c>
      <c r="N6" s="53" t="s">
        <v>42</v>
      </c>
      <c r="O6" s="115" t="s">
        <v>50</v>
      </c>
      <c r="P6" s="66"/>
      <c r="Q6" s="66"/>
      <c r="R6" s="66"/>
      <c r="S6" s="113" t="s">
        <v>45</v>
      </c>
      <c r="T6" s="130"/>
      <c r="U6" s="131"/>
      <c r="V6" s="131"/>
      <c r="W6" s="131"/>
    </row>
    <row r="7" spans="1:23" ht="35.1" customHeight="1" thickBot="1">
      <c r="A7" s="147"/>
      <c r="B7" s="147"/>
      <c r="C7" s="147"/>
      <c r="D7" s="148"/>
      <c r="E7" s="55" t="s">
        <v>22</v>
      </c>
      <c r="F7" s="31" t="s">
        <v>29</v>
      </c>
      <c r="G7" s="56" t="s">
        <v>30</v>
      </c>
      <c r="H7" s="31" t="s">
        <v>31</v>
      </c>
      <c r="I7" s="31" t="s">
        <v>32</v>
      </c>
      <c r="J7" s="31" t="s">
        <v>33</v>
      </c>
      <c r="K7" s="30" t="s">
        <v>0</v>
      </c>
      <c r="L7" s="31" t="s">
        <v>47</v>
      </c>
      <c r="M7" s="31" t="s">
        <v>48</v>
      </c>
      <c r="N7" s="31" t="s">
        <v>49</v>
      </c>
      <c r="O7" s="116"/>
      <c r="P7" s="44"/>
      <c r="Q7" s="44"/>
      <c r="R7" s="44"/>
      <c r="S7" s="114"/>
      <c r="T7" s="132"/>
      <c r="U7" s="133"/>
      <c r="V7" s="133"/>
      <c r="W7" s="133"/>
    </row>
    <row r="8" spans="1:23" ht="5.0999999999999996" customHeight="1">
      <c r="A8" s="21"/>
      <c r="B8" s="22"/>
      <c r="C8" s="22"/>
      <c r="D8" s="22"/>
      <c r="E8" s="6"/>
      <c r="F8" s="7"/>
      <c r="G8" s="8"/>
      <c r="H8" s="8"/>
      <c r="I8" s="8"/>
      <c r="J8" s="8"/>
      <c r="K8" s="18"/>
      <c r="L8" s="15"/>
      <c r="M8" s="15"/>
      <c r="N8" s="15"/>
      <c r="O8" s="11"/>
      <c r="P8" s="45"/>
      <c r="Q8" s="45"/>
      <c r="R8" s="45"/>
      <c r="S8" s="13"/>
      <c r="T8" s="10"/>
      <c r="U8" s="10"/>
      <c r="V8" s="10"/>
      <c r="W8" s="10"/>
    </row>
    <row r="9" spans="1:23" ht="13.9" customHeight="1">
      <c r="A9" s="187" t="s">
        <v>77</v>
      </c>
      <c r="B9" s="32"/>
      <c r="C9" s="40"/>
      <c r="D9" s="183"/>
      <c r="E9" s="185">
        <v>1949240203</v>
      </c>
      <c r="F9" s="186">
        <v>1915977293</v>
      </c>
      <c r="G9" s="186">
        <v>33262910</v>
      </c>
      <c r="H9" s="186">
        <v>24235905</v>
      </c>
      <c r="I9" s="186">
        <v>90235905</v>
      </c>
      <c r="J9" s="186">
        <v>66000000</v>
      </c>
      <c r="K9" s="218">
        <v>0</v>
      </c>
      <c r="L9" s="218">
        <v>0</v>
      </c>
      <c r="M9" s="218">
        <v>0</v>
      </c>
      <c r="N9" s="218">
        <v>0</v>
      </c>
      <c r="O9" s="219">
        <v>57498815</v>
      </c>
      <c r="P9" s="73"/>
      <c r="Q9" s="73"/>
      <c r="R9" s="73"/>
      <c r="S9" s="216">
        <v>-313682353</v>
      </c>
      <c r="T9" s="217">
        <v>2015</v>
      </c>
      <c r="U9" s="107"/>
      <c r="V9" s="107"/>
      <c r="W9" s="43"/>
    </row>
    <row r="10" spans="1:23" ht="13.9" customHeight="1">
      <c r="A10" s="187" t="s">
        <v>78</v>
      </c>
      <c r="B10" s="32"/>
      <c r="C10" s="40"/>
      <c r="D10" s="184"/>
      <c r="E10" s="185">
        <v>1902621532</v>
      </c>
      <c r="F10" s="186">
        <v>1960999818</v>
      </c>
      <c r="G10" s="186">
        <v>-58378286</v>
      </c>
      <c r="H10" s="186">
        <v>45889388</v>
      </c>
      <c r="I10" s="186">
        <v>118889388</v>
      </c>
      <c r="J10" s="186">
        <v>73000000</v>
      </c>
      <c r="K10" s="218">
        <v>0</v>
      </c>
      <c r="L10" s="218">
        <v>0</v>
      </c>
      <c r="M10" s="218">
        <v>0</v>
      </c>
      <c r="N10" s="218">
        <v>0</v>
      </c>
      <c r="O10" s="219">
        <v>-12488898</v>
      </c>
      <c r="P10" s="73"/>
      <c r="Q10" s="73"/>
      <c r="R10" s="73"/>
      <c r="S10" s="216">
        <v>-326171252</v>
      </c>
      <c r="T10" s="217">
        <v>2016</v>
      </c>
      <c r="U10" s="107"/>
      <c r="V10" s="107"/>
      <c r="W10" s="43"/>
    </row>
    <row r="11" spans="1:23" ht="13.9" customHeight="1">
      <c r="A11" s="187" t="s">
        <v>79</v>
      </c>
      <c r="B11" s="32"/>
      <c r="C11" s="40"/>
      <c r="D11" s="184"/>
      <c r="E11" s="185">
        <v>1940443677</v>
      </c>
      <c r="F11" s="186">
        <v>1960094068</v>
      </c>
      <c r="G11" s="186">
        <v>-19650391</v>
      </c>
      <c r="H11" s="186">
        <v>23693632</v>
      </c>
      <c r="I11" s="186">
        <v>97993632</v>
      </c>
      <c r="J11" s="186">
        <v>74300000</v>
      </c>
      <c r="K11" s="218">
        <v>0</v>
      </c>
      <c r="L11" s="218">
        <v>0</v>
      </c>
      <c r="M11" s="218">
        <v>0</v>
      </c>
      <c r="N11" s="218">
        <v>0</v>
      </c>
      <c r="O11" s="219">
        <v>4043241</v>
      </c>
      <c r="P11" s="73"/>
      <c r="Q11" s="73"/>
      <c r="R11" s="73"/>
      <c r="S11" s="216">
        <v>-322128011</v>
      </c>
      <c r="T11" s="217">
        <v>2017</v>
      </c>
      <c r="U11" s="107"/>
      <c r="V11" s="107"/>
      <c r="W11" s="43"/>
    </row>
    <row r="12" spans="1:23" ht="13.9" customHeight="1">
      <c r="A12" s="187" t="s">
        <v>80</v>
      </c>
      <c r="B12" s="32"/>
      <c r="C12" s="40"/>
      <c r="D12" s="184"/>
      <c r="E12" s="185">
        <v>2046139678</v>
      </c>
      <c r="F12" s="186">
        <v>2031716618</v>
      </c>
      <c r="G12" s="186">
        <v>14423060</v>
      </c>
      <c r="H12" s="186">
        <v>-34703410</v>
      </c>
      <c r="I12" s="186">
        <v>44496590</v>
      </c>
      <c r="J12" s="186">
        <v>79200000</v>
      </c>
      <c r="K12" s="218">
        <v>0</v>
      </c>
      <c r="L12" s="218">
        <v>0</v>
      </c>
      <c r="M12" s="218">
        <v>0</v>
      </c>
      <c r="N12" s="218">
        <v>0</v>
      </c>
      <c r="O12" s="219">
        <v>-20280350</v>
      </c>
      <c r="P12" s="73"/>
      <c r="Q12" s="73"/>
      <c r="R12" s="73"/>
      <c r="S12" s="216">
        <v>-342408361</v>
      </c>
      <c r="T12" s="217">
        <v>2018</v>
      </c>
      <c r="U12" s="107"/>
      <c r="V12" s="107"/>
      <c r="W12" s="43"/>
    </row>
    <row r="13" spans="1:23" ht="13.9" customHeight="1">
      <c r="A13" s="187" t="s">
        <v>81</v>
      </c>
      <c r="B13" s="32"/>
      <c r="C13" s="40"/>
      <c r="D13" s="184"/>
      <c r="E13" s="185">
        <v>2093771863</v>
      </c>
      <c r="F13" s="186">
        <v>2002024133</v>
      </c>
      <c r="G13" s="186">
        <v>91747731</v>
      </c>
      <c r="H13" s="186">
        <v>-29630855</v>
      </c>
      <c r="I13" s="186">
        <v>58869145</v>
      </c>
      <c r="J13" s="186">
        <v>88500000</v>
      </c>
      <c r="K13" s="218">
        <v>0</v>
      </c>
      <c r="L13" s="218">
        <v>0</v>
      </c>
      <c r="M13" s="218">
        <v>0</v>
      </c>
      <c r="N13" s="218">
        <v>0</v>
      </c>
      <c r="O13" s="219">
        <v>62116876</v>
      </c>
      <c r="P13" s="73"/>
      <c r="Q13" s="73"/>
      <c r="R13" s="73"/>
      <c r="S13" s="216">
        <v>-280291485</v>
      </c>
      <c r="T13" s="217">
        <v>2019</v>
      </c>
      <c r="U13" s="107"/>
      <c r="V13" s="107"/>
      <c r="W13" s="43"/>
    </row>
    <row r="14" spans="1:23" ht="22.9" customHeight="1">
      <c r="A14" s="187" t="s">
        <v>82</v>
      </c>
      <c r="B14" s="32"/>
      <c r="C14" s="40"/>
      <c r="D14" s="184"/>
      <c r="E14" s="185">
        <v>2185456791</v>
      </c>
      <c r="F14" s="186">
        <v>2244121350</v>
      </c>
      <c r="G14" s="186">
        <v>-58664558</v>
      </c>
      <c r="H14" s="186">
        <v>82950208</v>
      </c>
      <c r="I14" s="186">
        <v>167950208</v>
      </c>
      <c r="J14" s="186">
        <v>85000000</v>
      </c>
      <c r="K14" s="218">
        <v>0</v>
      </c>
      <c r="L14" s="218">
        <v>0</v>
      </c>
      <c r="M14" s="218">
        <v>0</v>
      </c>
      <c r="N14" s="218">
        <v>0</v>
      </c>
      <c r="O14" s="219">
        <v>24285650</v>
      </c>
      <c r="P14" s="73"/>
      <c r="Q14" s="73"/>
      <c r="R14" s="73"/>
      <c r="S14" s="216">
        <v>-256005835</v>
      </c>
      <c r="T14" s="217">
        <v>2020</v>
      </c>
      <c r="U14" s="107"/>
      <c r="V14" s="107"/>
      <c r="W14" s="43"/>
    </row>
    <row r="15" spans="1:23" ht="13.9" customHeight="1">
      <c r="A15" s="187" t="s">
        <v>83</v>
      </c>
      <c r="B15" s="32"/>
      <c r="C15" s="40"/>
      <c r="D15" s="184"/>
      <c r="E15" s="185">
        <v>2399705682</v>
      </c>
      <c r="F15" s="186">
        <v>2103421663</v>
      </c>
      <c r="G15" s="186">
        <v>296284019</v>
      </c>
      <c r="H15" s="186">
        <v>-76497477</v>
      </c>
      <c r="I15" s="186">
        <v>43502523</v>
      </c>
      <c r="J15" s="186">
        <v>120000000</v>
      </c>
      <c r="K15" s="218">
        <v>0</v>
      </c>
      <c r="L15" s="218">
        <v>0</v>
      </c>
      <c r="M15" s="218">
        <v>0</v>
      </c>
      <c r="N15" s="218">
        <v>0</v>
      </c>
      <c r="O15" s="219">
        <v>219786542</v>
      </c>
      <c r="P15" s="73"/>
      <c r="Q15" s="73"/>
      <c r="R15" s="73"/>
      <c r="S15" s="216">
        <v>-36219293</v>
      </c>
      <c r="T15" s="217">
        <v>2021</v>
      </c>
      <c r="U15" s="107"/>
      <c r="V15" s="107"/>
      <c r="W15" s="43"/>
    </row>
    <row r="16" spans="1:23" ht="13.9" customHeight="1">
      <c r="A16" s="187" t="s">
        <v>84</v>
      </c>
      <c r="B16" s="32"/>
      <c r="C16" s="40"/>
      <c r="D16" s="184"/>
      <c r="E16" s="185">
        <v>2715882409</v>
      </c>
      <c r="F16" s="186">
        <v>2432479504</v>
      </c>
      <c r="G16" s="186">
        <v>283402904</v>
      </c>
      <c r="H16" s="186">
        <v>-132000000</v>
      </c>
      <c r="I16" s="186">
        <v>18000000</v>
      </c>
      <c r="J16" s="186">
        <v>150000000</v>
      </c>
      <c r="K16" s="218">
        <v>0</v>
      </c>
      <c r="L16" s="218">
        <v>0</v>
      </c>
      <c r="M16" s="218">
        <v>0</v>
      </c>
      <c r="N16" s="218">
        <v>0</v>
      </c>
      <c r="O16" s="219">
        <v>151402904</v>
      </c>
      <c r="P16" s="73"/>
      <c r="Q16" s="73"/>
      <c r="R16" s="73"/>
      <c r="S16" s="216">
        <v>115183611</v>
      </c>
      <c r="T16" s="217">
        <v>2022</v>
      </c>
      <c r="U16" s="107"/>
      <c r="V16" s="107"/>
      <c r="W16" s="43"/>
    </row>
    <row r="17" spans="1:23" ht="13.9" customHeight="1">
      <c r="A17" s="187" t="s">
        <v>85</v>
      </c>
      <c r="B17" s="32"/>
      <c r="C17" s="40"/>
      <c r="D17" s="184"/>
      <c r="E17" s="185">
        <v>2917775238</v>
      </c>
      <c r="F17" s="186">
        <v>3466745268</v>
      </c>
      <c r="G17" s="186">
        <v>-548970030</v>
      </c>
      <c r="H17" s="186">
        <v>658181619</v>
      </c>
      <c r="I17" s="186">
        <v>784181619</v>
      </c>
      <c r="J17" s="186">
        <v>126000000</v>
      </c>
      <c r="K17" s="218">
        <v>0</v>
      </c>
      <c r="L17" s="218">
        <v>0</v>
      </c>
      <c r="M17" s="218">
        <v>0</v>
      </c>
      <c r="N17" s="218">
        <v>0</v>
      </c>
      <c r="O17" s="219">
        <v>109211589</v>
      </c>
      <c r="P17" s="73"/>
      <c r="Q17" s="73"/>
      <c r="R17" s="73"/>
      <c r="S17" s="216">
        <v>224395201</v>
      </c>
      <c r="T17" s="217">
        <v>2023</v>
      </c>
      <c r="U17" s="107"/>
      <c r="V17" s="107"/>
      <c r="W17" s="43"/>
    </row>
    <row r="18" spans="1:23" ht="13.9" customHeight="1">
      <c r="A18" s="187" t="s">
        <v>86</v>
      </c>
      <c r="B18" s="32"/>
      <c r="C18" s="40"/>
      <c r="D18" s="184"/>
      <c r="E18" s="185">
        <v>3148666650</v>
      </c>
      <c r="F18" s="186">
        <v>2958373344</v>
      </c>
      <c r="G18" s="186">
        <v>190293306</v>
      </c>
      <c r="H18" s="186">
        <v>-40041043</v>
      </c>
      <c r="I18" s="186">
        <v>154811957</v>
      </c>
      <c r="J18" s="186">
        <v>194853000</v>
      </c>
      <c r="K18" s="218">
        <v>0</v>
      </c>
      <c r="L18" s="218">
        <v>0</v>
      </c>
      <c r="M18" s="218">
        <v>0</v>
      </c>
      <c r="N18" s="218">
        <v>0</v>
      </c>
      <c r="O18" s="219">
        <v>150252263</v>
      </c>
      <c r="P18" s="73"/>
      <c r="Q18" s="73"/>
      <c r="R18" s="73"/>
      <c r="S18" s="216">
        <v>374647464</v>
      </c>
      <c r="T18" s="217">
        <v>2024</v>
      </c>
      <c r="U18" s="107"/>
      <c r="V18" s="107"/>
      <c r="W18" s="43"/>
    </row>
    <row r="19" spans="1:23" ht="8.1" customHeight="1">
      <c r="A19" s="32"/>
      <c r="B19" s="32"/>
      <c r="C19" s="34"/>
      <c r="D19" s="34"/>
      <c r="E19" s="33"/>
      <c r="F19" s="26"/>
      <c r="G19" s="23"/>
      <c r="H19" s="23"/>
      <c r="I19" s="23"/>
      <c r="J19" s="23"/>
      <c r="K19" s="24"/>
      <c r="L19" s="25"/>
      <c r="M19" s="25"/>
      <c r="N19" s="25"/>
      <c r="O19" s="26"/>
      <c r="P19" s="46"/>
      <c r="Q19" s="46"/>
      <c r="R19" s="46"/>
      <c r="S19" s="27"/>
      <c r="T19" s="42"/>
      <c r="U19" s="42"/>
      <c r="V19" s="42"/>
      <c r="W19" s="42"/>
    </row>
    <row r="20" spans="1:23" ht="14.1" customHeight="1">
      <c r="A20" s="39"/>
      <c r="B20" s="175" t="s">
        <v>64</v>
      </c>
      <c r="C20" s="176"/>
      <c r="D20" s="176"/>
      <c r="E20" s="177">
        <v>202632693</v>
      </c>
      <c r="F20" s="178">
        <v>230151401</v>
      </c>
      <c r="G20" s="178">
        <v>-27518708</v>
      </c>
      <c r="H20" s="179">
        <v>0</v>
      </c>
      <c r="I20" s="179">
        <v>0</v>
      </c>
      <c r="J20" s="179">
        <v>0</v>
      </c>
      <c r="K20" s="206">
        <v>263452720</v>
      </c>
      <c r="L20" s="206">
        <v>-29913240</v>
      </c>
      <c r="M20" s="206">
        <v>33117405</v>
      </c>
      <c r="N20" s="206">
        <v>260248555</v>
      </c>
      <c r="O20" s="207">
        <v>235934012</v>
      </c>
      <c r="P20" s="208" t="s">
        <v>92</v>
      </c>
      <c r="Q20" s="209" t="s">
        <v>6</v>
      </c>
      <c r="R20" s="211" t="s">
        <v>93</v>
      </c>
      <c r="S20" s="204">
        <v>344797596</v>
      </c>
      <c r="T20" s="42"/>
      <c r="U20" s="99" t="str">
        <f>IF(LEN(Q20)&gt;0,CONCATENATE("　",Q20),"")</f>
        <v xml:space="preserve">　 </v>
      </c>
      <c r="V20" s="100" t="str">
        <f>IF(LEN(R20)&gt;0,R20,"")</f>
        <v>　 May  2024</v>
      </c>
      <c r="W20" s="49"/>
    </row>
    <row r="21" spans="1:23" ht="14.1" customHeight="1">
      <c r="A21" s="39"/>
      <c r="B21" s="175" t="s">
        <v>65</v>
      </c>
      <c r="C21" s="176"/>
      <c r="D21" s="176"/>
      <c r="E21" s="177">
        <v>924246014</v>
      </c>
      <c r="F21" s="178">
        <v>337229045</v>
      </c>
      <c r="G21" s="178">
        <v>587016970</v>
      </c>
      <c r="H21" s="178">
        <v>-115800000</v>
      </c>
      <c r="I21" s="179">
        <v>0</v>
      </c>
      <c r="J21" s="178">
        <v>115800000</v>
      </c>
      <c r="K21" s="206">
        <v>-415409258</v>
      </c>
      <c r="L21" s="206">
        <v>-168964140</v>
      </c>
      <c r="M21" s="206">
        <v>5404858</v>
      </c>
      <c r="N21" s="206">
        <v>-251849976</v>
      </c>
      <c r="O21" s="207">
        <v>55807712</v>
      </c>
      <c r="P21" s="208" t="s">
        <v>92</v>
      </c>
      <c r="Q21" s="210" t="s">
        <v>6</v>
      </c>
      <c r="R21" s="211" t="s">
        <v>94</v>
      </c>
      <c r="S21" s="204">
        <v>400605308</v>
      </c>
      <c r="T21" s="42"/>
      <c r="U21" s="99" t="str">
        <f>IF(LEN(Q21)&gt;0,CONCATENATE("　",Q21),"")</f>
        <v xml:space="preserve">　 </v>
      </c>
      <c r="V21" s="100" t="str">
        <f>IF(LEN(R21)&gt;0,R21,"")</f>
        <v>　 June</v>
      </c>
      <c r="W21" s="49"/>
    </row>
    <row r="22" spans="1:23" ht="14.1" customHeight="1">
      <c r="A22" s="39"/>
      <c r="B22" s="175" t="s">
        <v>66</v>
      </c>
      <c r="C22" s="176"/>
      <c r="D22" s="176"/>
      <c r="E22" s="177">
        <v>204061508</v>
      </c>
      <c r="F22" s="178">
        <v>340229712</v>
      </c>
      <c r="G22" s="178">
        <v>-136168205</v>
      </c>
      <c r="H22" s="179">
        <v>0</v>
      </c>
      <c r="I22" s="179">
        <v>0</v>
      </c>
      <c r="J22" s="179">
        <v>0</v>
      </c>
      <c r="K22" s="206">
        <v>10764686</v>
      </c>
      <c r="L22" s="206">
        <v>-34881490</v>
      </c>
      <c r="M22" s="206">
        <v>43892946</v>
      </c>
      <c r="N22" s="206">
        <v>1753230</v>
      </c>
      <c r="O22" s="207">
        <v>-125403519</v>
      </c>
      <c r="P22" s="208" t="s">
        <v>92</v>
      </c>
      <c r="Q22" s="210" t="s">
        <v>6</v>
      </c>
      <c r="R22" s="211" t="s">
        <v>95</v>
      </c>
      <c r="S22" s="204">
        <v>275201790</v>
      </c>
      <c r="T22" s="42"/>
      <c r="U22" s="99" t="str">
        <f>IF(LEN(Q22)&gt;0,CONCATENATE("　",Q22),"")</f>
        <v xml:space="preserve">　 </v>
      </c>
      <c r="V22" s="100" t="str">
        <f>IF(LEN(R22)&gt;0,R22,"")</f>
        <v>　 July</v>
      </c>
      <c r="W22" s="49"/>
    </row>
    <row r="23" spans="1:23" ht="14.1" customHeight="1">
      <c r="A23" s="39"/>
      <c r="B23" s="175" t="s">
        <v>67</v>
      </c>
      <c r="C23" s="176"/>
      <c r="D23" s="176"/>
      <c r="E23" s="177">
        <v>162102809</v>
      </c>
      <c r="F23" s="178">
        <v>184764474</v>
      </c>
      <c r="G23" s="178">
        <v>-22661665</v>
      </c>
      <c r="H23" s="178">
        <v>80</v>
      </c>
      <c r="I23" s="178">
        <v>80</v>
      </c>
      <c r="J23" s="179">
        <v>0</v>
      </c>
      <c r="K23" s="206">
        <v>-36310456</v>
      </c>
      <c r="L23" s="206">
        <v>-24857025</v>
      </c>
      <c r="M23" s="206">
        <v>-16263938</v>
      </c>
      <c r="N23" s="206">
        <v>4810508</v>
      </c>
      <c r="O23" s="207">
        <v>-58972040</v>
      </c>
      <c r="P23" s="208" t="s">
        <v>92</v>
      </c>
      <c r="Q23" s="210" t="s">
        <v>6</v>
      </c>
      <c r="R23" s="211" t="s">
        <v>96</v>
      </c>
      <c r="S23" s="204">
        <v>216229749</v>
      </c>
      <c r="T23" s="42"/>
      <c r="U23" s="99" t="str">
        <f>IF(LEN(Q23)&gt;0,CONCATENATE("　",Q23),"")</f>
        <v xml:space="preserve">　 </v>
      </c>
      <c r="V23" s="100" t="str">
        <f>IF(LEN(R23)&gt;0,R23,"")</f>
        <v>　 Aug.</v>
      </c>
      <c r="W23" s="49"/>
    </row>
    <row r="24" spans="1:23" ht="14.1" customHeight="1">
      <c r="A24" s="39"/>
      <c r="B24" s="175" t="s">
        <v>68</v>
      </c>
      <c r="C24" s="176"/>
      <c r="D24" s="176"/>
      <c r="E24" s="177">
        <v>177945604</v>
      </c>
      <c r="F24" s="178">
        <v>184329960</v>
      </c>
      <c r="G24" s="178">
        <v>-6384356</v>
      </c>
      <c r="H24" s="178">
        <v>-80</v>
      </c>
      <c r="I24" s="178">
        <v>-80</v>
      </c>
      <c r="J24" s="179">
        <v>0</v>
      </c>
      <c r="K24" s="206">
        <v>155564756</v>
      </c>
      <c r="L24" s="206">
        <v>-34760040</v>
      </c>
      <c r="M24" s="206">
        <v>20566736</v>
      </c>
      <c r="N24" s="206">
        <v>169758060</v>
      </c>
      <c r="O24" s="207">
        <v>149180319</v>
      </c>
      <c r="P24" s="208" t="s">
        <v>92</v>
      </c>
      <c r="Q24" s="210" t="s">
        <v>6</v>
      </c>
      <c r="R24" s="211" t="s">
        <v>97</v>
      </c>
      <c r="S24" s="204">
        <v>365410068</v>
      </c>
      <c r="T24" s="42"/>
      <c r="U24" s="99" t="str">
        <f>IF(LEN(Q24)&gt;0,CONCATENATE("　",Q24),"")</f>
        <v xml:space="preserve">　 </v>
      </c>
      <c r="V24" s="100" t="str">
        <f>IF(LEN(R24)&gt;0,R24,"")</f>
        <v>　 Sept.</v>
      </c>
      <c r="W24" s="49"/>
    </row>
    <row r="25" spans="1:23" ht="14.1" customHeight="1">
      <c r="A25" s="39"/>
      <c r="B25" s="175" t="s">
        <v>69</v>
      </c>
      <c r="C25" s="176"/>
      <c r="D25" s="176"/>
      <c r="E25" s="177">
        <v>474809299</v>
      </c>
      <c r="F25" s="178">
        <v>188665562</v>
      </c>
      <c r="G25" s="178">
        <v>286143737</v>
      </c>
      <c r="H25" s="179">
        <v>0</v>
      </c>
      <c r="I25" s="179">
        <v>0</v>
      </c>
      <c r="J25" s="179">
        <v>0</v>
      </c>
      <c r="K25" s="206">
        <v>-270600954</v>
      </c>
      <c r="L25" s="206">
        <v>-34696585</v>
      </c>
      <c r="M25" s="206">
        <v>-43107804</v>
      </c>
      <c r="N25" s="206">
        <v>-192796565</v>
      </c>
      <c r="O25" s="207">
        <v>15542783</v>
      </c>
      <c r="P25" s="208" t="s">
        <v>92</v>
      </c>
      <c r="Q25" s="210" t="s">
        <v>6</v>
      </c>
      <c r="R25" s="211" t="s">
        <v>98</v>
      </c>
      <c r="S25" s="204">
        <v>380952851</v>
      </c>
      <c r="T25" s="42"/>
      <c r="U25" s="99" t="str">
        <f>IF(LEN(Q25)&gt;0,CONCATENATE("　",Q25),"")</f>
        <v xml:space="preserve">　 </v>
      </c>
      <c r="V25" s="100" t="str">
        <f>IF(LEN(R25)&gt;0,R25,"")</f>
        <v>　 Oct.</v>
      </c>
      <c r="W25" s="49"/>
    </row>
    <row r="26" spans="1:23" ht="14.1" customHeight="1">
      <c r="A26" s="39"/>
      <c r="B26" s="175" t="s">
        <v>70</v>
      </c>
      <c r="C26" s="176"/>
      <c r="D26" s="176"/>
      <c r="E26" s="177">
        <v>178998790</v>
      </c>
      <c r="F26" s="178">
        <v>140805369</v>
      </c>
      <c r="G26" s="178">
        <v>38193420</v>
      </c>
      <c r="H26" s="179">
        <v>0</v>
      </c>
      <c r="I26" s="179">
        <v>0</v>
      </c>
      <c r="J26" s="179">
        <v>0</v>
      </c>
      <c r="K26" s="206">
        <v>27772336</v>
      </c>
      <c r="L26" s="212">
        <v>0</v>
      </c>
      <c r="M26" s="206">
        <v>-2852428</v>
      </c>
      <c r="N26" s="206">
        <v>30624764</v>
      </c>
      <c r="O26" s="207">
        <v>65965757</v>
      </c>
      <c r="P26" s="208" t="s">
        <v>92</v>
      </c>
      <c r="Q26" s="210" t="s">
        <v>6</v>
      </c>
      <c r="R26" s="211" t="s">
        <v>99</v>
      </c>
      <c r="S26" s="204">
        <v>446918608</v>
      </c>
      <c r="T26" s="42"/>
      <c r="U26" s="99" t="str">
        <f>IF(LEN(Q26)&gt;0,CONCATENATE("　",Q26),"")</f>
        <v xml:space="preserve">　 </v>
      </c>
      <c r="V26" s="100" t="str">
        <f>IF(LEN(R26)&gt;0,R26,"")</f>
        <v>　 Nov.</v>
      </c>
      <c r="W26" s="49"/>
    </row>
    <row r="27" spans="1:23" ht="14.1" customHeight="1">
      <c r="A27" s="39"/>
      <c r="B27" s="175" t="s">
        <v>71</v>
      </c>
      <c r="C27" s="176"/>
      <c r="D27" s="176"/>
      <c r="E27" s="177">
        <v>167185492</v>
      </c>
      <c r="F27" s="178">
        <v>277861609</v>
      </c>
      <c r="G27" s="178">
        <v>-110676117</v>
      </c>
      <c r="H27" s="178">
        <v>-79053000</v>
      </c>
      <c r="I27" s="179">
        <v>0</v>
      </c>
      <c r="J27" s="178">
        <v>79053000</v>
      </c>
      <c r="K27" s="206">
        <v>-50086560</v>
      </c>
      <c r="L27" s="206">
        <v>-82260</v>
      </c>
      <c r="M27" s="206">
        <v>-29254546</v>
      </c>
      <c r="N27" s="206">
        <v>-20749754</v>
      </c>
      <c r="O27" s="207">
        <v>-239815676</v>
      </c>
      <c r="P27" s="208" t="s">
        <v>92</v>
      </c>
      <c r="Q27" s="210" t="s">
        <v>6</v>
      </c>
      <c r="R27" s="211" t="s">
        <v>100</v>
      </c>
      <c r="S27" s="204">
        <v>207102932</v>
      </c>
      <c r="T27" s="42"/>
      <c r="U27" s="99" t="str">
        <f>IF(LEN(Q27)&gt;0,CONCATENATE("　",Q27),"")</f>
        <v xml:space="preserve">　 </v>
      </c>
      <c r="V27" s="100" t="str">
        <f>IF(LEN(R27)&gt;0,R27,"")</f>
        <v>　 Dec.</v>
      </c>
      <c r="W27" s="49"/>
    </row>
    <row r="28" spans="1:23" ht="14.1" customHeight="1">
      <c r="A28" s="39"/>
      <c r="B28" s="175" t="s">
        <v>72</v>
      </c>
      <c r="C28" s="165" t="s">
        <v>61</v>
      </c>
      <c r="D28" s="176"/>
      <c r="E28" s="177">
        <v>105730982</v>
      </c>
      <c r="F28" s="178">
        <v>1054629984</v>
      </c>
      <c r="G28" s="178">
        <v>-948899002</v>
      </c>
      <c r="H28" s="178">
        <v>49929453</v>
      </c>
      <c r="I28" s="178">
        <v>49929453</v>
      </c>
      <c r="J28" s="179">
        <v>0</v>
      </c>
      <c r="K28" s="206">
        <v>560509985</v>
      </c>
      <c r="L28" s="206">
        <v>94564700</v>
      </c>
      <c r="M28" s="206">
        <v>339923535</v>
      </c>
      <c r="N28" s="206">
        <v>126021750</v>
      </c>
      <c r="O28" s="207">
        <v>-338459565</v>
      </c>
      <c r="P28" s="208" t="s">
        <v>92</v>
      </c>
      <c r="Q28" s="208" t="s">
        <v>101</v>
      </c>
      <c r="R28" s="211" t="s">
        <v>102</v>
      </c>
      <c r="S28" s="204">
        <v>36290325</v>
      </c>
      <c r="T28" s="42"/>
      <c r="U28" s="99" t="str">
        <f>IF(LEN(Q28)&gt;0,CONCATENATE("　",Q28),"")</f>
        <v>　 (1)</v>
      </c>
      <c r="V28" s="100" t="str">
        <f>IF(LEN(R28)&gt;0,R28,"")</f>
        <v>　 Jan. 2025</v>
      </c>
      <c r="W28" s="49"/>
    </row>
    <row r="29" spans="1:23" ht="14.1" customHeight="1">
      <c r="A29" s="39"/>
      <c r="B29" s="175"/>
      <c r="C29" s="176"/>
      <c r="D29" s="176"/>
      <c r="E29" s="180">
        <v>39269774</v>
      </c>
      <c r="F29" s="181">
        <v>-556089457</v>
      </c>
      <c r="G29" s="181">
        <v>595359231</v>
      </c>
      <c r="H29" s="181">
        <v>-20000000</v>
      </c>
      <c r="I29" s="181">
        <v>-20000000</v>
      </c>
      <c r="J29" s="182">
        <v>0</v>
      </c>
      <c r="K29" s="213">
        <v>-407712272</v>
      </c>
      <c r="L29" s="213">
        <v>-29564700</v>
      </c>
      <c r="M29" s="213">
        <v>-349243239</v>
      </c>
      <c r="N29" s="213">
        <v>-28904334</v>
      </c>
      <c r="O29" s="214">
        <v>167646958</v>
      </c>
      <c r="P29" s="208"/>
      <c r="Q29" s="210" t="s">
        <v>6</v>
      </c>
      <c r="R29" s="211"/>
      <c r="S29" s="205">
        <v>0</v>
      </c>
      <c r="T29" s="42"/>
      <c r="U29" s="99" t="str">
        <f>IF(LEN(Q29)&gt;0,CONCATENATE("　",Q29),"")</f>
        <v xml:space="preserve">　 </v>
      </c>
      <c r="V29" s="100" t="str">
        <f>IF(LEN(R29)&gt;0,R29,"")</f>
        <v/>
      </c>
      <c r="W29" s="49"/>
    </row>
    <row r="30" spans="1:23" ht="14.1" customHeight="1">
      <c r="A30" s="39"/>
      <c r="B30" s="175" t="s">
        <v>73</v>
      </c>
      <c r="C30" s="165" t="s">
        <v>61</v>
      </c>
      <c r="D30" s="176"/>
      <c r="E30" s="177">
        <v>165617130</v>
      </c>
      <c r="F30" s="178">
        <v>165348305</v>
      </c>
      <c r="G30" s="178">
        <v>268825</v>
      </c>
      <c r="H30" s="178">
        <v>69718373</v>
      </c>
      <c r="I30" s="178">
        <v>69718373</v>
      </c>
      <c r="J30" s="179">
        <v>0</v>
      </c>
      <c r="K30" s="206">
        <v>-77939476</v>
      </c>
      <c r="L30" s="206">
        <v>34626690</v>
      </c>
      <c r="M30" s="206">
        <v>-5436503</v>
      </c>
      <c r="N30" s="206">
        <v>-107129664</v>
      </c>
      <c r="O30" s="207">
        <v>-7952278</v>
      </c>
      <c r="P30" s="208" t="s">
        <v>92</v>
      </c>
      <c r="Q30" s="208" t="s">
        <v>101</v>
      </c>
      <c r="R30" s="211" t="s">
        <v>103</v>
      </c>
      <c r="S30" s="204">
        <v>28298427</v>
      </c>
      <c r="T30" s="42"/>
      <c r="U30" s="99" t="str">
        <f>IF(LEN(Q30)&gt;0,CONCATENATE("　",Q30),"")</f>
        <v>　 (1)</v>
      </c>
      <c r="V30" s="100" t="str">
        <f>IF(LEN(R30)&gt;0,R30,"")</f>
        <v>　 Feb.</v>
      </c>
      <c r="W30" s="49"/>
    </row>
    <row r="31" spans="1:23" ht="14.1" customHeight="1">
      <c r="A31" s="39"/>
      <c r="B31" s="175"/>
      <c r="C31" s="176"/>
      <c r="D31" s="176"/>
      <c r="E31" s="180">
        <v>-24874</v>
      </c>
      <c r="F31" s="181">
        <v>14747</v>
      </c>
      <c r="G31" s="181">
        <v>-39620</v>
      </c>
      <c r="H31" s="182">
        <v>0</v>
      </c>
      <c r="I31" s="182">
        <v>0</v>
      </c>
      <c r="J31" s="182">
        <v>0</v>
      </c>
      <c r="K31" s="215">
        <v>0</v>
      </c>
      <c r="L31" s="215">
        <v>0</v>
      </c>
      <c r="M31" s="215">
        <v>0</v>
      </c>
      <c r="N31" s="215">
        <v>0</v>
      </c>
      <c r="O31" s="214">
        <v>-39620</v>
      </c>
      <c r="P31" s="208"/>
      <c r="Q31" s="210" t="s">
        <v>6</v>
      </c>
      <c r="R31" s="211"/>
      <c r="S31" s="205">
        <v>0</v>
      </c>
      <c r="T31" s="42"/>
      <c r="U31" s="99" t="str">
        <f>IF(LEN(Q31)&gt;0,CONCATENATE("　",Q31),"")</f>
        <v xml:space="preserve">　 </v>
      </c>
      <c r="V31" s="100" t="str">
        <f>IF(LEN(R31)&gt;0,R31,"")</f>
        <v/>
      </c>
      <c r="W31" s="49"/>
    </row>
    <row r="32" spans="1:23" ht="14.1" customHeight="1">
      <c r="A32" s="39"/>
      <c r="B32" s="175" t="s">
        <v>74</v>
      </c>
      <c r="C32" s="165" t="s">
        <v>61</v>
      </c>
      <c r="D32" s="176"/>
      <c r="E32" s="177">
        <v>197536901</v>
      </c>
      <c r="F32" s="178">
        <v>218444602</v>
      </c>
      <c r="G32" s="178">
        <v>-20907701</v>
      </c>
      <c r="H32" s="178">
        <v>21411712</v>
      </c>
      <c r="I32" s="178">
        <v>21411712</v>
      </c>
      <c r="J32" s="179">
        <v>0</v>
      </c>
      <c r="K32" s="206">
        <v>17028275</v>
      </c>
      <c r="L32" s="206">
        <v>-5000000</v>
      </c>
      <c r="M32" s="206">
        <v>20520685</v>
      </c>
      <c r="N32" s="206">
        <v>1507590</v>
      </c>
      <c r="O32" s="207">
        <v>17532286</v>
      </c>
      <c r="P32" s="208" t="s">
        <v>92</v>
      </c>
      <c r="Q32" s="208" t="s">
        <v>101</v>
      </c>
      <c r="R32" s="211" t="s">
        <v>104</v>
      </c>
      <c r="S32" s="204">
        <v>45767900</v>
      </c>
      <c r="T32" s="42"/>
      <c r="U32" s="99" t="str">
        <f>IF(LEN(Q32)&gt;0,CONCATENATE("　",Q32),"")</f>
        <v>　 (1)</v>
      </c>
      <c r="V32" s="100" t="str">
        <f>IF(LEN(R32)&gt;0,R32,"")</f>
        <v>　 Mar.</v>
      </c>
      <c r="W32" s="49"/>
    </row>
    <row r="33" spans="1:23" ht="14.1" customHeight="1">
      <c r="A33" s="39"/>
      <c r="B33" s="175"/>
      <c r="C33" s="176"/>
      <c r="D33" s="176"/>
      <c r="E33" s="180">
        <v>1761898</v>
      </c>
      <c r="F33" s="181">
        <v>1762764</v>
      </c>
      <c r="G33" s="181">
        <v>-866</v>
      </c>
      <c r="H33" s="182">
        <v>0</v>
      </c>
      <c r="I33" s="182">
        <v>0</v>
      </c>
      <c r="J33" s="182">
        <v>0</v>
      </c>
      <c r="K33" s="213">
        <v>-61946</v>
      </c>
      <c r="L33" s="215">
        <v>0</v>
      </c>
      <c r="M33" s="215">
        <v>0</v>
      </c>
      <c r="N33" s="213">
        <v>-61946</v>
      </c>
      <c r="O33" s="214">
        <v>-62812</v>
      </c>
      <c r="P33" s="208"/>
      <c r="Q33" s="210" t="s">
        <v>6</v>
      </c>
      <c r="R33" s="211"/>
      <c r="S33" s="205">
        <v>0</v>
      </c>
      <c r="T33" s="42"/>
      <c r="U33" s="99" t="str">
        <f>IF(LEN(Q33)&gt;0,CONCATENATE("　",Q33),"")</f>
        <v xml:space="preserve">　 </v>
      </c>
      <c r="V33" s="100" t="str">
        <f>IF(LEN(R33)&gt;0,R33,"")</f>
        <v/>
      </c>
      <c r="W33" s="49"/>
    </row>
    <row r="34" spans="1:23" ht="14.1" customHeight="1">
      <c r="A34" s="39"/>
      <c r="B34" s="175" t="s">
        <v>75</v>
      </c>
      <c r="C34" s="176"/>
      <c r="D34" s="176"/>
      <c r="E34" s="177">
        <v>133613584</v>
      </c>
      <c r="F34" s="178">
        <v>219141008</v>
      </c>
      <c r="G34" s="178">
        <v>-85527423</v>
      </c>
      <c r="H34" s="179">
        <v>0</v>
      </c>
      <c r="I34" s="179">
        <v>0</v>
      </c>
      <c r="J34" s="179">
        <v>0</v>
      </c>
      <c r="K34" s="206">
        <v>72402597</v>
      </c>
      <c r="L34" s="206">
        <v>82657950</v>
      </c>
      <c r="M34" s="206">
        <v>-9493459</v>
      </c>
      <c r="N34" s="206">
        <v>-761894</v>
      </c>
      <c r="O34" s="207">
        <v>-13124826</v>
      </c>
      <c r="P34" s="208" t="s">
        <v>92</v>
      </c>
      <c r="Q34" s="210" t="s">
        <v>6</v>
      </c>
      <c r="R34" s="211" t="s">
        <v>105</v>
      </c>
      <c r="S34" s="204">
        <v>32643073</v>
      </c>
      <c r="T34" s="42"/>
      <c r="U34" s="99" t="str">
        <f>IF(LEN(Q34)&gt;0,CONCATENATE("　",Q34),"")</f>
        <v xml:space="preserve">　 </v>
      </c>
      <c r="V34" s="100" t="str">
        <f>IF(LEN(R34)&gt;0,R34,"")</f>
        <v>　 Apr.</v>
      </c>
      <c r="W34" s="49"/>
    </row>
    <row r="35" spans="1:23" ht="14.1" customHeight="1">
      <c r="A35" s="39"/>
      <c r="B35" s="175" t="s">
        <v>76</v>
      </c>
      <c r="C35" s="176"/>
      <c r="D35" s="176"/>
      <c r="E35" s="177">
        <v>162759912</v>
      </c>
      <c r="F35" s="178">
        <v>171888699</v>
      </c>
      <c r="G35" s="178">
        <v>-9128787</v>
      </c>
      <c r="H35" s="179">
        <v>0</v>
      </c>
      <c r="I35" s="179">
        <v>0</v>
      </c>
      <c r="J35" s="179">
        <v>0</v>
      </c>
      <c r="K35" s="206">
        <v>10096191</v>
      </c>
      <c r="L35" s="206">
        <v>-15000000</v>
      </c>
      <c r="M35" s="206">
        <v>8911759</v>
      </c>
      <c r="N35" s="206">
        <v>16184432</v>
      </c>
      <c r="O35" s="207">
        <v>967404</v>
      </c>
      <c r="P35" s="208" t="s">
        <v>92</v>
      </c>
      <c r="Q35" s="210" t="s">
        <v>6</v>
      </c>
      <c r="R35" s="211" t="s">
        <v>106</v>
      </c>
      <c r="S35" s="204">
        <v>33610477</v>
      </c>
      <c r="T35" s="42"/>
      <c r="U35" s="99" t="str">
        <f>IF(LEN(Q35)&gt;0,CONCATENATE("　",Q35),"")</f>
        <v xml:space="preserve">　 </v>
      </c>
      <c r="V35" s="100" t="str">
        <f>IF(LEN(R35)&gt;0,R35,"")</f>
        <v>　 May</v>
      </c>
      <c r="W35" s="49"/>
    </row>
    <row r="36" spans="1:23" ht="8.1" customHeight="1">
      <c r="A36" s="32"/>
      <c r="B36" s="32"/>
      <c r="C36" s="34"/>
      <c r="D36" s="34"/>
      <c r="E36" s="33"/>
      <c r="F36" s="26"/>
      <c r="G36" s="23"/>
      <c r="H36" s="23"/>
      <c r="I36" s="23"/>
      <c r="J36" s="23"/>
      <c r="K36" s="24"/>
      <c r="L36" s="25"/>
      <c r="M36" s="25"/>
      <c r="N36" s="25"/>
      <c r="O36" s="26"/>
      <c r="P36" s="46"/>
      <c r="Q36" s="46"/>
      <c r="R36" s="46"/>
      <c r="S36" s="27"/>
      <c r="T36" s="42"/>
      <c r="U36" s="42"/>
      <c r="V36" s="42"/>
      <c r="W36" s="42"/>
    </row>
    <row r="37" spans="1:23" ht="17.25" customHeight="1">
      <c r="A37" s="149" t="s">
        <v>1</v>
      </c>
      <c r="B37" s="150"/>
      <c r="C37" s="174" t="s">
        <v>63</v>
      </c>
      <c r="D37" s="67"/>
      <c r="E37" s="171">
        <v>765258509</v>
      </c>
      <c r="F37" s="172">
        <v>1829452598</v>
      </c>
      <c r="G37" s="172">
        <v>-1064194089</v>
      </c>
      <c r="H37" s="172">
        <v>141059538</v>
      </c>
      <c r="I37" s="172">
        <v>141059538</v>
      </c>
      <c r="J37" s="173">
        <v>0</v>
      </c>
      <c r="K37" s="201">
        <v>582097572</v>
      </c>
      <c r="L37" s="201">
        <v>191849340</v>
      </c>
      <c r="M37" s="201">
        <v>354426017</v>
      </c>
      <c r="N37" s="201">
        <v>35822214</v>
      </c>
      <c r="O37" s="202">
        <v>-341036980</v>
      </c>
      <c r="P37" s="203">
        <v>0</v>
      </c>
      <c r="Q37" s="75"/>
      <c r="R37" s="75"/>
      <c r="S37" s="80">
        <f>P37</f>
        <v>0</v>
      </c>
      <c r="T37" s="200" t="s">
        <v>108</v>
      </c>
      <c r="U37" s="108" t="s">
        <v>11</v>
      </c>
      <c r="V37" s="109"/>
      <c r="W37" s="109"/>
    </row>
    <row r="38" spans="1:23" ht="15" customHeight="1">
      <c r="A38" s="18" t="s">
        <v>2</v>
      </c>
      <c r="B38" s="151" t="s">
        <v>4</v>
      </c>
      <c r="C38" s="152"/>
      <c r="D38" s="153"/>
      <c r="E38" s="166">
        <v>-39872781</v>
      </c>
      <c r="F38" s="167">
        <v>-58262702</v>
      </c>
      <c r="G38" s="167">
        <v>18389921</v>
      </c>
      <c r="H38" s="168">
        <v>0</v>
      </c>
      <c r="I38" s="168">
        <v>0</v>
      </c>
      <c r="J38" s="168">
        <v>0</v>
      </c>
      <c r="K38" s="191">
        <v>-253356529</v>
      </c>
      <c r="L38" s="191">
        <v>14913240</v>
      </c>
      <c r="M38" s="191">
        <v>-24205646</v>
      </c>
      <c r="N38" s="191">
        <v>-244064123</v>
      </c>
      <c r="O38" s="192">
        <v>-234966608</v>
      </c>
      <c r="P38" s="196">
        <v>-311187119</v>
      </c>
      <c r="Q38" s="47"/>
      <c r="R38" s="47"/>
      <c r="S38" s="90">
        <f>P38</f>
        <v>-311187119</v>
      </c>
      <c r="T38" s="91" t="s">
        <v>8</v>
      </c>
      <c r="U38" s="83"/>
      <c r="V38" s="84"/>
      <c r="W38" s="123" t="s">
        <v>7</v>
      </c>
    </row>
    <row r="39" spans="1:23" ht="15" customHeight="1">
      <c r="A39" s="18" t="s">
        <v>3</v>
      </c>
      <c r="B39" s="154" t="s">
        <v>5</v>
      </c>
      <c r="C39" s="145"/>
      <c r="D39" s="155"/>
      <c r="E39" s="169">
        <v>-19.7</v>
      </c>
      <c r="F39" s="170">
        <v>-25.3</v>
      </c>
      <c r="G39" s="70" t="s">
        <v>60</v>
      </c>
      <c r="H39" s="70" t="s">
        <v>60</v>
      </c>
      <c r="I39" s="70" t="s">
        <v>60</v>
      </c>
      <c r="J39" s="70" t="s">
        <v>60</v>
      </c>
      <c r="K39" s="194">
        <v>-96.2</v>
      </c>
      <c r="L39" s="197" t="s">
        <v>91</v>
      </c>
      <c r="M39" s="194">
        <v>-73.099999999999994</v>
      </c>
      <c r="N39" s="194">
        <v>-93.8</v>
      </c>
      <c r="O39" s="198">
        <v>-99.6</v>
      </c>
      <c r="P39" s="199">
        <v>-90.3</v>
      </c>
      <c r="Q39" s="73"/>
      <c r="R39" s="73"/>
      <c r="S39" s="95">
        <f>P39</f>
        <v>-90.3</v>
      </c>
      <c r="T39" s="120" t="s">
        <v>9</v>
      </c>
      <c r="U39" s="121"/>
      <c r="V39" s="122"/>
      <c r="W39" s="124"/>
    </row>
    <row r="40" spans="1:23" ht="12.95" customHeight="1">
      <c r="B40" s="86"/>
      <c r="C40" s="94"/>
      <c r="D40" s="87"/>
      <c r="E40" s="68"/>
      <c r="F40" s="69"/>
      <c r="G40" s="70"/>
      <c r="H40" s="70"/>
      <c r="I40" s="70"/>
      <c r="J40" s="70"/>
      <c r="K40" s="71"/>
      <c r="L40" s="72"/>
      <c r="M40" s="72"/>
      <c r="N40" s="72"/>
      <c r="O40" s="69"/>
      <c r="P40" s="73"/>
      <c r="Q40" s="74"/>
      <c r="R40" s="97"/>
      <c r="S40" s="92"/>
      <c r="T40" s="96" t="s">
        <v>109</v>
      </c>
      <c r="U40" s="92"/>
      <c r="V40" s="93"/>
      <c r="W40" s="125"/>
    </row>
    <row r="41" spans="1:23" ht="15" customHeight="1">
      <c r="A41" s="85" t="s">
        <v>2</v>
      </c>
      <c r="B41" s="154" t="s">
        <v>4</v>
      </c>
      <c r="C41" s="145"/>
      <c r="D41" s="155"/>
      <c r="E41" s="166">
        <v>-53051827</v>
      </c>
      <c r="F41" s="167">
        <v>-29346961</v>
      </c>
      <c r="G41" s="167">
        <v>-23704867</v>
      </c>
      <c r="H41" s="167">
        <v>-33752419</v>
      </c>
      <c r="I41" s="167">
        <v>-33752419</v>
      </c>
      <c r="J41" s="168">
        <v>0</v>
      </c>
      <c r="K41" s="191">
        <v>-403982096</v>
      </c>
      <c r="L41" s="191">
        <v>-135956900</v>
      </c>
      <c r="M41" s="191">
        <v>-16431398</v>
      </c>
      <c r="N41" s="191">
        <v>-251593798</v>
      </c>
      <c r="O41" s="192">
        <v>-461439382</v>
      </c>
      <c r="P41" s="193">
        <v>0</v>
      </c>
      <c r="Q41" s="47"/>
      <c r="R41" s="46"/>
      <c r="S41" s="81">
        <f>P41</f>
        <v>0</v>
      </c>
      <c r="T41" s="82" t="s">
        <v>8</v>
      </c>
      <c r="U41" s="83"/>
      <c r="V41" s="84"/>
      <c r="W41" s="123" t="s">
        <v>10</v>
      </c>
    </row>
    <row r="42" spans="1:23" ht="15" customHeight="1">
      <c r="A42" s="41" t="s">
        <v>12</v>
      </c>
      <c r="B42" s="156" t="s">
        <v>5</v>
      </c>
      <c r="C42" s="157"/>
      <c r="D42" s="158"/>
      <c r="E42" s="169">
        <v>-6.5</v>
      </c>
      <c r="F42" s="170">
        <v>-1.6</v>
      </c>
      <c r="G42" s="70" t="s">
        <v>60</v>
      </c>
      <c r="H42" s="170">
        <v>-19.3</v>
      </c>
      <c r="I42" s="170">
        <v>-19.3</v>
      </c>
      <c r="J42" s="70" t="s">
        <v>60</v>
      </c>
      <c r="K42" s="194">
        <v>-41</v>
      </c>
      <c r="L42" s="194">
        <v>-41.5</v>
      </c>
      <c r="M42" s="194">
        <v>-4.4000000000000004</v>
      </c>
      <c r="N42" s="194">
        <v>-87.5</v>
      </c>
      <c r="O42" s="70" t="s">
        <v>91</v>
      </c>
      <c r="P42" s="195" t="s">
        <v>91</v>
      </c>
      <c r="Q42" s="74"/>
      <c r="R42" s="74"/>
      <c r="S42" s="95" t="str">
        <f>P42</f>
        <v xml:space="preserve">           --</v>
      </c>
      <c r="T42" s="120" t="s">
        <v>9</v>
      </c>
      <c r="U42" s="121"/>
      <c r="V42" s="122"/>
      <c r="W42" s="124"/>
    </row>
    <row r="43" spans="1:23" ht="12.95" customHeight="1">
      <c r="B43" s="88"/>
      <c r="C43" s="165" t="s">
        <v>63</v>
      </c>
      <c r="D43" s="89"/>
      <c r="E43" s="37"/>
      <c r="F43" s="76"/>
      <c r="G43" s="76"/>
      <c r="H43" s="76"/>
      <c r="I43" s="76"/>
      <c r="J43" s="77"/>
      <c r="K43" s="20"/>
      <c r="L43" s="16"/>
      <c r="M43" s="16"/>
      <c r="N43" s="16"/>
      <c r="O43" s="76"/>
      <c r="P43" s="78"/>
      <c r="Q43" s="79"/>
      <c r="R43" s="98"/>
      <c r="T43" s="190" t="s">
        <v>108</v>
      </c>
      <c r="W43" s="124"/>
    </row>
    <row r="44" spans="1:23" ht="5.0999999999999996" customHeight="1" thickBot="1">
      <c r="A44" s="19"/>
      <c r="B44" s="28"/>
      <c r="C44" s="28"/>
      <c r="D44" s="28"/>
      <c r="E44" s="38"/>
      <c r="F44" s="12"/>
      <c r="G44" s="12"/>
      <c r="H44" s="12"/>
      <c r="I44" s="12"/>
      <c r="J44" s="29"/>
      <c r="K44" s="19"/>
      <c r="L44" s="17"/>
      <c r="M44" s="17"/>
      <c r="N44" s="17"/>
      <c r="O44" s="12"/>
      <c r="P44" s="48"/>
      <c r="Q44" s="48"/>
      <c r="R44" s="48"/>
      <c r="S44" s="14"/>
      <c r="T44" s="50"/>
      <c r="U44" s="9"/>
      <c r="V44" s="51"/>
      <c r="W44" s="9"/>
    </row>
    <row r="45" spans="1:23" s="2" customFormat="1" ht="65.099999999999994" customHeight="1">
      <c r="A45" s="142" t="str">
        <f>SUBSTITUTE(A49&amp;B49,CHAR(10),CHAR(10)&amp;"　　　　　")&amp;CHAR(10)&amp;SUBSTITUTE(A50&amp;B50,CHAR(10),CHAR(10)&amp;"　　　　　")</f>
        <v>說　　明：1.融資淨額等於融資性財源(包括發行公債、借款)減融資性支出(債務還本)。
　　　　　2.年度別資料於整理期間結束及決算資料齊備後始陳示。
附　　註：1.本月數字按當年度收支與上年度結束整理收支分列，後者均以斜體字以資區別。
　　　　　2.不包括上年度結束整理收支。</v>
      </c>
      <c r="B45" s="142"/>
      <c r="C45" s="142"/>
      <c r="D45" s="142"/>
      <c r="E45" s="143"/>
      <c r="F45" s="143"/>
      <c r="G45" s="143"/>
      <c r="H45" s="143"/>
      <c r="I45" s="143"/>
      <c r="J45" s="143"/>
      <c r="K45" s="126" t="str">
        <f>SUBSTITUTE(K49&amp;M49,CHAR(10),CHAR(10)&amp;"　　　　　  ")&amp;CHAR(10)&amp;SUBSTITUTE(K50&amp;L50,CHAR(10),CHAR(10)&amp;"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27"/>
      <c r="M45" s="127"/>
      <c r="N45" s="127"/>
      <c r="O45" s="127"/>
      <c r="P45" s="127"/>
      <c r="Q45" s="127"/>
      <c r="R45" s="127"/>
      <c r="S45" s="127"/>
      <c r="T45" s="127"/>
      <c r="U45" s="127"/>
      <c r="V45" s="127"/>
      <c r="W45" s="127"/>
    </row>
    <row r="46" spans="1:23" s="5" customFormat="1" ht="11.25" customHeight="1">
      <c r="A46" s="140"/>
      <c r="B46" s="140"/>
      <c r="C46" s="140"/>
      <c r="D46" s="141"/>
      <c r="E46" s="141"/>
      <c r="F46" s="141"/>
      <c r="G46" s="141"/>
      <c r="H46" s="141"/>
      <c r="I46" s="141"/>
      <c r="J46" s="141"/>
      <c r="K46" s="117"/>
      <c r="L46" s="117"/>
      <c r="M46" s="117"/>
      <c r="N46" s="117"/>
      <c r="O46" s="117"/>
      <c r="P46" s="117"/>
      <c r="Q46" s="117"/>
      <c r="R46" s="117"/>
      <c r="S46" s="117"/>
      <c r="T46" s="117"/>
      <c r="U46" s="117"/>
      <c r="V46" s="117"/>
      <c r="W46" s="117"/>
    </row>
    <row r="47" spans="1:23" s="5" customFormat="1" ht="12" customHeight="1">
      <c r="A47" s="4"/>
      <c r="B47" s="4"/>
      <c r="C47" s="4"/>
      <c r="D47" s="4"/>
      <c r="E47" s="4"/>
      <c r="F47" s="4"/>
      <c r="G47" s="4"/>
      <c r="H47" s="4"/>
      <c r="I47" s="4"/>
      <c r="J47" s="4"/>
      <c r="K47" s="4"/>
      <c r="L47" s="4"/>
      <c r="M47" s="4"/>
      <c r="N47" s="4"/>
      <c r="O47" s="4"/>
      <c r="P47" s="4"/>
      <c r="Q47" s="4"/>
      <c r="R47" s="4"/>
      <c r="S47" s="4"/>
      <c r="T47" s="4"/>
      <c r="U47" s="4"/>
      <c r="V47" s="4"/>
      <c r="W47" s="4"/>
    </row>
    <row r="48" spans="1:23" s="5" customFormat="1" ht="12" customHeight="1">
      <c r="A48" s="4"/>
      <c r="B48" s="4"/>
      <c r="C48" s="4"/>
      <c r="D48" s="4"/>
      <c r="E48" s="4"/>
      <c r="F48" s="4"/>
      <c r="G48" s="4"/>
      <c r="H48" s="4"/>
      <c r="I48" s="4"/>
      <c r="J48" s="4"/>
      <c r="K48" s="4"/>
      <c r="L48" s="4"/>
      <c r="M48" s="4"/>
      <c r="N48" s="4"/>
      <c r="O48" s="4"/>
      <c r="P48" s="4"/>
      <c r="Q48" s="4"/>
      <c r="R48" s="4"/>
      <c r="S48" s="4"/>
      <c r="U48" s="4"/>
      <c r="V48" s="4"/>
      <c r="W48" s="4"/>
    </row>
    <row r="49" spans="1:13" ht="409.6" hidden="1">
      <c r="A49" s="163" t="s">
        <v>62</v>
      </c>
      <c r="B49" s="164" t="s">
        <v>57</v>
      </c>
      <c r="K49" s="188" t="s">
        <v>107</v>
      </c>
      <c r="M49" s="189" t="s">
        <v>88</v>
      </c>
    </row>
    <row r="50" spans="1:13" ht="409.6" hidden="1">
      <c r="A50" s="163" t="s">
        <v>58</v>
      </c>
      <c r="B50" s="164" t="s">
        <v>59</v>
      </c>
      <c r="K50" s="188" t="s">
        <v>89</v>
      </c>
      <c r="L50" s="189" t="s">
        <v>90</v>
      </c>
    </row>
    <row r="52" spans="1:13" ht="15" customHeight="1"/>
  </sheetData>
  <mergeCells count="42">
    <mergeCell ref="T13:V13"/>
    <mergeCell ref="T14:V14"/>
    <mergeCell ref="T15:V15"/>
    <mergeCell ref="T16:V16"/>
    <mergeCell ref="T17:V17"/>
    <mergeCell ref="T18:V18"/>
    <mergeCell ref="A46:J46"/>
    <mergeCell ref="A45:J45"/>
    <mergeCell ref="A3:D7"/>
    <mergeCell ref="A37:B37"/>
    <mergeCell ref="B38:D38"/>
    <mergeCell ref="B39:D39"/>
    <mergeCell ref="B41:D41"/>
    <mergeCell ref="B42:D42"/>
    <mergeCell ref="E3:G3"/>
    <mergeCell ref="E4:G4"/>
    <mergeCell ref="K1:W1"/>
    <mergeCell ref="O2:S2"/>
    <mergeCell ref="A1:J1"/>
    <mergeCell ref="F2:H2"/>
    <mergeCell ref="I2:J2"/>
    <mergeCell ref="T2:W2"/>
    <mergeCell ref="K46:W46"/>
    <mergeCell ref="S3:S4"/>
    <mergeCell ref="T42:V42"/>
    <mergeCell ref="W38:W40"/>
    <mergeCell ref="W41:W43"/>
    <mergeCell ref="T39:V39"/>
    <mergeCell ref="K45:W45"/>
    <mergeCell ref="T3:W7"/>
    <mergeCell ref="T10:V10"/>
    <mergeCell ref="T11:V11"/>
    <mergeCell ref="H3:J3"/>
    <mergeCell ref="H4:J4"/>
    <mergeCell ref="T9:V9"/>
    <mergeCell ref="U37:W37"/>
    <mergeCell ref="K3:N3"/>
    <mergeCell ref="K4:N4"/>
    <mergeCell ref="O3:O4"/>
    <mergeCell ref="S6:S7"/>
    <mergeCell ref="O6:O7"/>
    <mergeCell ref="T12:V12"/>
  </mergeCells>
  <phoneticPr fontId="2" type="noConversion"/>
  <printOptions horizontalCentered="1"/>
  <pageMargins left="0.78740157480314965" right="0.78740157480314965" top="0.59055118110236227" bottom="0.98425196850393704" header="0.39370078740157483" footer="0.98425196850393704"/>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2014-04-29T00:28:31Z</cp:lastPrinted>
  <dcterms:created xsi:type="dcterms:W3CDTF">2001-11-06T09:07:39Z</dcterms:created>
  <dcterms:modified xsi:type="dcterms:W3CDTF">2025-06-23T02:14:59Z</dcterms:modified>
</cp:coreProperties>
</file>